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sclaimer" sheetId="1" r:id="rId4"/>
    <sheet state="visible" name="Full inputs" sheetId="2" r:id="rId5"/>
    <sheet state="visible" name="Wage imputed" sheetId="3" r:id="rId6"/>
  </sheets>
  <definedNames/>
  <calcPr/>
  <extLst>
    <ext uri="GoogleSheetsCustomDataVersion2">
      <go:sheetsCustomData xmlns:go="http://customooxmlschemas.google.com/" r:id="rId7" roundtripDataChecksum="+gJrYJjzCj1sll5mtov/tuA+YXztJTohyvkVkHHItMA="/>
    </ext>
  </extLst>
</workbook>
</file>

<file path=xl/sharedStrings.xml><?xml version="1.0" encoding="utf-8"?>
<sst xmlns="http://schemas.openxmlformats.org/spreadsheetml/2006/main" count="117" uniqueCount="60">
  <si>
    <t>Disclaimer</t>
  </si>
  <si>
    <t xml:space="preserve">This spreadsheet is provided for educational and research purposes only and does not </t>
  </si>
  <si>
    <t>constitute investment, financial, tax, or legal advice. Use of this spreadsheet does not create an</t>
  </si>
  <si>
    <t xml:space="preserve">advisory or fiduciary relationship. Results depend on user inputs and modeling assumptions </t>
  </si>
  <si>
    <t>and may not reflect actual investment outcomes. No representations or warranties are made</t>
  </si>
  <si>
    <t xml:space="preserve">regarding accuracy or completeness. Past or simulated performance does not guarantee future </t>
  </si>
  <si>
    <t>results. Users should consult a qualified professional before making financial decisions.</t>
  </si>
  <si>
    <r>
      <rPr>
        <rFont val="Arial"/>
        <b/>
        <color rgb="FF000000"/>
        <u/>
      </rPr>
      <t xml:space="preserve">Instructions. </t>
    </r>
    <r>
      <rPr>
        <rFont val="Arial"/>
        <b val="0"/>
        <color rgb="FF000000"/>
        <u/>
      </rPr>
      <t>See also the document</t>
    </r>
    <r>
      <rPr>
        <rFont val="Arial"/>
        <b/>
        <color rgb="FF000000"/>
        <u/>
      </rPr>
      <t xml:space="preserve"> </t>
    </r>
    <r>
      <rPr>
        <rFont val="Arial"/>
        <b/>
        <color rgb="FF467886"/>
        <u/>
      </rPr>
      <t>"Practical finance spreadsheet guide"</t>
    </r>
  </si>
  <si>
    <t>1. Enter values in column B of the "Inputs" box (colored blue).</t>
  </si>
  <si>
    <t xml:space="preserve">2. Enter expected wages and retirement benefits for each age from next year until age </t>
  </si>
  <si>
    <t xml:space="preserve">    100 in the green and purple boxes. Enter wages in the "Wages" column and retirement</t>
  </si>
  <si>
    <t xml:space="preserve">     benefits in the "Retirement benefits" column.</t>
  </si>
  <si>
    <t>3. If there is no second adult in the household, enter 0 or blanks for all wages and</t>
  </si>
  <si>
    <t xml:space="preserve">     retirement benefits for adult #2.</t>
  </si>
  <si>
    <t>4. Ensure that no wages and retirement benefits are entered beyond age 100.</t>
  </si>
  <si>
    <t>5. The orange cell "Equity portfolio share" gives the model's recommendation for</t>
  </si>
  <si>
    <t xml:space="preserve">    the percent of the household's financial portfolio that should be invested in the stock </t>
  </si>
  <si>
    <t xml:space="preserve">    market.</t>
  </si>
  <si>
    <t>Inputs</t>
  </si>
  <si>
    <t>Income forecasts</t>
  </si>
  <si>
    <t>Adult #1</t>
  </si>
  <si>
    <t>Adult #2</t>
  </si>
  <si>
    <t>Risk aversion (1-10)</t>
  </si>
  <si>
    <t>Wages and retirement benefits should be entered</t>
  </si>
  <si>
    <t>Wage discounting</t>
  </si>
  <si>
    <t>Social Security discounting</t>
  </si>
  <si>
    <t>Disc. wages</t>
  </si>
  <si>
    <t>Disc. SS</t>
  </si>
  <si>
    <t>Adult #1 current age (20-99)</t>
  </si>
  <si>
    <t>Age</t>
  </si>
  <si>
    <t>Wages</t>
  </si>
  <si>
    <t>Retirement benefit</t>
  </si>
  <si>
    <t>for each age from next year's age through age 100.</t>
  </si>
  <si>
    <t>Discount rate</t>
  </si>
  <si>
    <t>Cum. disc. rate</t>
  </si>
  <si>
    <t>Adult #2 current age (20-99)</t>
  </si>
  <si>
    <t>Investable net worth (&gt; $0)</t>
  </si>
  <si>
    <t>Wages and retirement benefits should not be</t>
  </si>
  <si>
    <t>Expected stock market real return</t>
  </si>
  <si>
    <t>entered for ages beyond 100</t>
  </si>
  <si>
    <t>Real risk-free interest rate</t>
  </si>
  <si>
    <t>If there is no second adult in the household, zero out all wages</t>
  </si>
  <si>
    <t>Outputs</t>
  </si>
  <si>
    <t>and retirement benefits for adult #2</t>
  </si>
  <si>
    <t>Equity portfolio share</t>
  </si>
  <si>
    <t>Human capital value</t>
  </si>
  <si>
    <t>Equity portfolio share w/o</t>
  </si>
  <si>
    <t>human capital</t>
  </si>
  <si>
    <r>
      <rPr>
        <rFont val="Arial"/>
        <b/>
        <color rgb="FF000000"/>
        <u/>
      </rPr>
      <t xml:space="preserve">Instructions. </t>
    </r>
    <r>
      <rPr>
        <rFont val="Arial"/>
        <b val="0"/>
        <color rgb="FF000000"/>
        <u/>
      </rPr>
      <t>See also the document</t>
    </r>
    <r>
      <rPr>
        <rFont val="Arial"/>
        <b/>
        <color rgb="FF000000"/>
        <u/>
      </rPr>
      <t xml:space="preserve"> </t>
    </r>
    <r>
      <rPr>
        <rFont val="Arial"/>
        <b/>
        <color rgb="FF467886"/>
        <u/>
      </rPr>
      <t>"Practical finance spreadsheet guide"</t>
    </r>
  </si>
  <si>
    <t>2. If there is no second adult in the household, enter zero for the current wage and</t>
  </si>
  <si>
    <t xml:space="preserve">    retirement benefits for adult #2. Note that this spreadsheet tab assumes that no</t>
  </si>
  <si>
    <t xml:space="preserve">    wages will be earned beyond age 66. If an adult is older than 66 and has a positive</t>
  </si>
  <si>
    <t xml:space="preserve">    current wage, that adult is assumed to retire after this year.</t>
  </si>
  <si>
    <t>3. The orange cell "Equity portfolio share" gives the model's recommendation for</t>
  </si>
  <si>
    <t>Adult #1 current wage</t>
  </si>
  <si>
    <t>Adult #2 current wage</t>
  </si>
  <si>
    <t>Adult #1 current retirement benefit</t>
  </si>
  <si>
    <t>Adult #2 current retirement benefit</t>
  </si>
  <si>
    <t>Adult #2 expects to claim</t>
  </si>
  <si>
    <t>SS spousal benefit? (1 = Yes, 0 = No)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</si>
</sst>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#;#;&quot;-&quot;"/>
    <numFmt numFmtId="165" formatCode="_(&quot;$&quot;* #,##0_);_(&quot;$&quot;* \(#,##0\);_(&quot;$&quot;* &quot;-&quot;??_);_(@_)"/>
    <numFmt numFmtId="166" formatCode="0.0000"/>
    <numFmt numFmtId="167" formatCode="&quot;$&quot;#,##0_);[Red]\(&quot;$&quot;#,##0\)"/>
    <numFmt numFmtId="168" formatCode="0.0%"/>
  </numFmts>
  <fonts count="10">
    <font>
      <sz val="12.0"/>
      <color theme="1"/>
      <name val="Aptos Narrow"/>
      <scheme val="minor"/>
    </font>
    <font>
      <b/>
      <sz val="12.0"/>
      <color rgb="FF000000"/>
      <name val="Times New Roman"/>
    </font>
    <font>
      <color theme="1"/>
      <name val="Times New Roman"/>
    </font>
    <font>
      <sz val="12.0"/>
      <color rgb="FF000000"/>
      <name val="Times New Roman"/>
    </font>
    <font>
      <b/>
      <u/>
      <color rgb="FF467886"/>
      <name val="Arial"/>
    </font>
    <font>
      <color theme="1"/>
      <name val="Aptos Narrow"/>
      <scheme val="minor"/>
    </font>
    <font>
      <b/>
      <sz val="12.0"/>
      <color theme="1"/>
      <name val="Aptos Narrow"/>
    </font>
    <font>
      <color theme="1"/>
      <name val="Arial"/>
    </font>
    <font>
      <sz val="12.0"/>
      <color theme="1"/>
      <name val="Arial"/>
    </font>
    <font>
      <sz val="12.0"/>
      <color theme="1"/>
      <name val="Aptos Narrow"/>
    </font>
  </fonts>
  <fills count="10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CAEDFB"/>
        <bgColor rgb="FFCAEDFB"/>
      </patternFill>
    </fill>
    <fill>
      <patternFill patternType="solid">
        <fgColor rgb="FFB3E5A1"/>
        <bgColor rgb="FFB3E5A1"/>
      </patternFill>
    </fill>
    <fill>
      <patternFill patternType="solid">
        <fgColor rgb="FFF1CEEE"/>
        <bgColor rgb="FFF1CEEE"/>
      </patternFill>
    </fill>
    <fill>
      <patternFill patternType="solid">
        <fgColor rgb="FFFFC000"/>
        <bgColor rgb="FFFFC000"/>
      </patternFill>
    </fill>
  </fills>
  <borders count="3">
    <border/>
    <border>
      <left/>
      <right/>
      <top/>
      <bottom/>
    </border>
    <border>
      <left style="thin">
        <color rgb="FF000000"/>
      </left>
      <right/>
      <top/>
      <bottom/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0" fillId="0" fontId="2" numFmtId="0" xfId="0" applyFont="1"/>
    <xf borderId="1" fillId="3" fontId="3" numFmtId="0" xfId="0" applyAlignment="1" applyBorder="1" applyFill="1" applyFont="1">
      <alignment readingOrder="0" shrinkToFit="0" wrapText="1"/>
    </xf>
    <xf borderId="0" fillId="3" fontId="2" numFmtId="0" xfId="0" applyAlignment="1" applyFont="1">
      <alignment readingOrder="0"/>
    </xf>
    <xf borderId="0" fillId="4" fontId="4" numFmtId="0" xfId="0" applyAlignment="1" applyFill="1" applyFont="1">
      <alignment readingOrder="0"/>
    </xf>
    <xf borderId="0" fillId="4" fontId="5" numFmtId="0" xfId="0" applyFont="1"/>
    <xf borderId="0" fillId="4" fontId="5" numFmtId="0" xfId="0" applyFont="1"/>
    <xf borderId="0" fillId="4" fontId="6" numFmtId="0" xfId="0" applyFont="1"/>
    <xf borderId="0" fillId="4" fontId="7" numFmtId="0" xfId="0" applyAlignment="1" applyFont="1">
      <alignment readingOrder="0"/>
    </xf>
    <xf borderId="0" fillId="4" fontId="8" numFmtId="0" xfId="0" applyAlignment="1" applyFont="1">
      <alignment readingOrder="0"/>
    </xf>
    <xf borderId="0" fillId="4" fontId="9" numFmtId="0" xfId="0" applyFont="1"/>
    <xf borderId="0" fillId="5" fontId="6" numFmtId="0" xfId="0" applyFill="1" applyFont="1"/>
    <xf borderId="0" fillId="5" fontId="9" numFmtId="0" xfId="0" applyFont="1"/>
    <xf borderId="0" fillId="0" fontId="6" numFmtId="0" xfId="0" applyFont="1"/>
    <xf borderId="1" fillId="5" fontId="6" numFmtId="0" xfId="0" applyBorder="1" applyFont="1"/>
    <xf borderId="1" fillId="5" fontId="9" numFmtId="0" xfId="0" applyBorder="1" applyFont="1"/>
    <xf borderId="0" fillId="0" fontId="5" numFmtId="0" xfId="0" applyFont="1"/>
    <xf borderId="1" fillId="6" fontId="9" numFmtId="0" xfId="0" applyBorder="1" applyFill="1" applyFont="1"/>
    <xf borderId="1" fillId="7" fontId="9" numFmtId="0" xfId="0" applyBorder="1" applyFill="1" applyFont="1"/>
    <xf borderId="1" fillId="8" fontId="9" numFmtId="0" xfId="0" applyBorder="1" applyFill="1" applyFont="1"/>
    <xf borderId="1" fillId="7" fontId="9" numFmtId="164" xfId="0" applyBorder="1" applyFont="1" applyNumberFormat="1"/>
    <xf borderId="1" fillId="7" fontId="9" numFmtId="165" xfId="0" applyBorder="1" applyFont="1" applyNumberFormat="1"/>
    <xf borderId="1" fillId="8" fontId="9" numFmtId="164" xfId="0" applyBorder="1" applyFont="1" applyNumberFormat="1"/>
    <xf borderId="1" fillId="8" fontId="9" numFmtId="165" xfId="0" applyBorder="1" applyFont="1" applyNumberFormat="1"/>
    <xf borderId="0" fillId="0" fontId="9" numFmtId="166" xfId="0" applyFont="1" applyNumberFormat="1"/>
    <xf borderId="0" fillId="0" fontId="9" numFmtId="165" xfId="0" applyFont="1" applyNumberFormat="1"/>
    <xf borderId="1" fillId="6" fontId="9" numFmtId="167" xfId="0" applyBorder="1" applyFont="1" applyNumberFormat="1"/>
    <xf borderId="1" fillId="6" fontId="9" numFmtId="168" xfId="0" applyBorder="1" applyFont="1" applyNumberFormat="1"/>
    <xf borderId="1" fillId="9" fontId="9" numFmtId="0" xfId="0" applyBorder="1" applyFill="1" applyFont="1"/>
    <xf borderId="1" fillId="9" fontId="9" numFmtId="9" xfId="0" applyBorder="1" applyFont="1" applyNumberFormat="1"/>
    <xf borderId="0" fillId="0" fontId="9" numFmtId="9" xfId="0" applyFont="1" applyNumberFormat="1"/>
    <xf borderId="1" fillId="7" fontId="9" numFmtId="3" xfId="0" applyBorder="1" applyFont="1" applyNumberFormat="1"/>
    <xf borderId="2" fillId="8" fontId="9" numFmtId="165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docs.google.com/document/u/0/d/1hykGDl6ZHJmDJmIJ706nErIKg5gWeoTxagnEvpWmuwA/edit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docs.google.com/document/u/0/d/1hykGDl6ZHJmDJmIJ706nErIKg5gWeoTxagnEvpWmuwA/edit" TargetMode="External"/><Relationship Id="rId2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69.78"/>
    <col customWidth="1" min="2" max="26" width="10.5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4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4" t="s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4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30.56"/>
    <col customWidth="1" min="2" max="2" width="14.0"/>
    <col customWidth="1" min="3" max="3" width="10.56"/>
    <col customWidth="1" min="4" max="4" width="15.67"/>
    <col customWidth="1" min="5" max="5" width="12.44"/>
    <col customWidth="1" min="6" max="6" width="19.44"/>
    <col customWidth="1" min="7" max="7" width="10.56"/>
    <col customWidth="1" min="8" max="8" width="12.44"/>
    <col customWidth="1" min="9" max="9" width="19.44"/>
    <col customWidth="1" min="10" max="13" width="10.56"/>
    <col customWidth="1" min="14" max="14" width="13.33"/>
    <col customWidth="1" hidden="1" min="15" max="15" width="12.33"/>
    <col customWidth="1" hidden="1" min="16" max="16" width="13.67"/>
    <col customWidth="1" hidden="1" min="17" max="17" width="11.0"/>
    <col customWidth="1" hidden="1" min="18" max="18" width="13.44"/>
    <col customWidth="1" hidden="1" min="19" max="19" width="11.44"/>
    <col customWidth="1" hidden="1" min="20" max="20" width="11.0"/>
    <col customWidth="1" hidden="1" min="21" max="21" width="10.56"/>
    <col customWidth="1" hidden="1" min="22" max="22" width="11.0"/>
    <col customWidth="1" hidden="1" min="23" max="23" width="12.67"/>
    <col customWidth="1" hidden="1" min="24" max="24" width="11.0"/>
    <col customWidth="1" hidden="1" min="25" max="25" width="11.67"/>
    <col customWidth="1" hidden="1" min="26" max="26" width="11.44"/>
    <col customWidth="1" hidden="1" min="27" max="27" width="11.0"/>
  </cols>
  <sheetData>
    <row r="1" ht="15.75" customHeight="1">
      <c r="A1" s="5" t="s">
        <v>7</v>
      </c>
      <c r="B1" s="6"/>
      <c r="C1" s="7"/>
      <c r="D1" s="8"/>
    </row>
    <row r="2" ht="15.75" customHeight="1">
      <c r="A2" s="9" t="s">
        <v>8</v>
      </c>
      <c r="B2" s="6"/>
      <c r="C2" s="7"/>
      <c r="D2" s="8"/>
    </row>
    <row r="3" ht="15.75" customHeight="1">
      <c r="A3" s="9" t="s">
        <v>9</v>
      </c>
      <c r="B3" s="6"/>
      <c r="C3" s="7"/>
      <c r="D3" s="8"/>
    </row>
    <row r="4" ht="15.75" customHeight="1">
      <c r="A4" s="9" t="s">
        <v>10</v>
      </c>
      <c r="B4" s="6"/>
      <c r="C4" s="7"/>
      <c r="D4" s="8"/>
    </row>
    <row r="5" ht="15.75" customHeight="1">
      <c r="A5" s="9" t="s">
        <v>11</v>
      </c>
      <c r="B5" s="6"/>
      <c r="C5" s="7"/>
      <c r="D5" s="8"/>
    </row>
    <row r="6" ht="15.75" customHeight="1">
      <c r="A6" s="9" t="s">
        <v>12</v>
      </c>
      <c r="B6" s="6"/>
      <c r="C6" s="7"/>
      <c r="D6" s="8"/>
    </row>
    <row r="7" ht="15.75" customHeight="1">
      <c r="A7" s="9" t="s">
        <v>13</v>
      </c>
      <c r="B7" s="6"/>
      <c r="C7" s="7"/>
      <c r="D7" s="8"/>
    </row>
    <row r="8" ht="15.75" customHeight="1">
      <c r="A8" s="9" t="s">
        <v>14</v>
      </c>
      <c r="B8" s="6"/>
      <c r="C8" s="7"/>
      <c r="D8" s="8"/>
    </row>
    <row r="9" ht="15.75" customHeight="1">
      <c r="A9" s="9" t="s">
        <v>15</v>
      </c>
      <c r="B9" s="6"/>
      <c r="C9" s="7"/>
      <c r="D9" s="8"/>
    </row>
    <row r="10" ht="15.75" customHeight="1">
      <c r="A10" s="9" t="s">
        <v>16</v>
      </c>
      <c r="B10" s="6"/>
      <c r="C10" s="7"/>
      <c r="D10" s="8"/>
    </row>
    <row r="11" ht="15.75" customHeight="1">
      <c r="A11" s="10" t="s">
        <v>17</v>
      </c>
      <c r="B11" s="11"/>
      <c r="C11" s="7"/>
      <c r="D11" s="8"/>
    </row>
    <row r="12" ht="15.75" customHeight="1">
      <c r="A12" s="12"/>
      <c r="B12" s="13"/>
      <c r="D12" s="14"/>
    </row>
    <row r="13" ht="15.75" customHeight="1">
      <c r="A13" s="15" t="s">
        <v>18</v>
      </c>
      <c r="B13" s="16"/>
      <c r="D13" s="14" t="s">
        <v>19</v>
      </c>
      <c r="O13" s="17" t="s">
        <v>20</v>
      </c>
      <c r="V13" s="17" t="s">
        <v>21</v>
      </c>
    </row>
    <row r="14" ht="15.75" customHeight="1">
      <c r="A14" s="18" t="s">
        <v>22</v>
      </c>
      <c r="B14" s="18">
        <v>5.0</v>
      </c>
      <c r="D14" s="19" t="s">
        <v>20</v>
      </c>
      <c r="E14" s="19"/>
      <c r="F14" s="19"/>
      <c r="G14" s="20" t="s">
        <v>21</v>
      </c>
      <c r="H14" s="20"/>
      <c r="I14" s="20"/>
      <c r="J14" s="14" t="s">
        <v>23</v>
      </c>
      <c r="O14" s="17" t="s">
        <v>24</v>
      </c>
      <c r="Q14" s="17" t="s">
        <v>25</v>
      </c>
      <c r="S14" s="17" t="s">
        <v>26</v>
      </c>
      <c r="T14" s="17" t="s">
        <v>27</v>
      </c>
      <c r="V14" s="17" t="s">
        <v>24</v>
      </c>
      <c r="X14" s="17" t="s">
        <v>25</v>
      </c>
      <c r="Z14" s="17" t="s">
        <v>26</v>
      </c>
      <c r="AA14" s="17" t="s">
        <v>27</v>
      </c>
    </row>
    <row r="15" ht="15.75" customHeight="1">
      <c r="A15" s="18" t="s">
        <v>28</v>
      </c>
      <c r="B15" s="18">
        <v>20.0</v>
      </c>
      <c r="D15" s="19" t="s">
        <v>29</v>
      </c>
      <c r="E15" s="19" t="s">
        <v>30</v>
      </c>
      <c r="F15" s="19" t="s">
        <v>31</v>
      </c>
      <c r="G15" s="20" t="s">
        <v>29</v>
      </c>
      <c r="H15" s="20" t="s">
        <v>30</v>
      </c>
      <c r="I15" s="20" t="s">
        <v>31</v>
      </c>
      <c r="J15" s="14" t="s">
        <v>32</v>
      </c>
      <c r="O15" s="17" t="s">
        <v>33</v>
      </c>
      <c r="P15" s="17" t="s">
        <v>34</v>
      </c>
      <c r="Q15" s="17" t="s">
        <v>33</v>
      </c>
      <c r="R15" s="17" t="s">
        <v>34</v>
      </c>
      <c r="V15" s="17" t="s">
        <v>33</v>
      </c>
      <c r="W15" s="17" t="s">
        <v>34</v>
      </c>
      <c r="X15" s="17" t="s">
        <v>33</v>
      </c>
      <c r="Y15" s="17" t="s">
        <v>34</v>
      </c>
    </row>
    <row r="16" ht="15.75" customHeight="1">
      <c r="A16" s="18" t="s">
        <v>35</v>
      </c>
      <c r="B16" s="18">
        <v>22.0</v>
      </c>
      <c r="D16" s="21">
        <f>$B$15+1</f>
        <v>21</v>
      </c>
      <c r="E16" s="22">
        <v>100000.0</v>
      </c>
      <c r="F16" s="22"/>
      <c r="G16" s="23">
        <f>$B$16+1</f>
        <v>23</v>
      </c>
      <c r="H16" s="24">
        <v>100000.0</v>
      </c>
      <c r="I16" s="24"/>
      <c r="J16" s="14"/>
      <c r="O16" s="25">
        <f t="shared" ref="O16:O95" si="1">-0.02+0.087*$B$14/10-0.267*(LN(1+$B$18)-0.5*0.185^2-LN(1+$B$19))+1.132*LN(1+$B$19)+4.332*0.13^2+0.028*0.242^2+0.01*0.4-0.149*((D16-1)/100)+0.142*((D16-1)/100)^2</f>
        <v>0.09747653125</v>
      </c>
      <c r="P16" s="25">
        <f>1+O16</f>
        <v>1.097476531</v>
      </c>
      <c r="Q16" s="25">
        <f t="shared" ref="Q16:Q95" si="2">IF(F16=0,O16,-0.166+0.0003*$B$14/10-0.217*(LN(1+$B$18)-0.5*0.185^2-LN(1+$B$19))+0.893*LN(1+$B$19)+0.476*(D16-1)/100-0.295*((D16-1)/100)^2)</f>
        <v>0.09747653125</v>
      </c>
      <c r="R16" s="25">
        <f>1+Q16</f>
        <v>1.097476531</v>
      </c>
      <c r="S16" s="26">
        <f t="shared" ref="S16:S95" si="3">E16/R16</f>
        <v>91118.12157</v>
      </c>
      <c r="T16" s="26">
        <f t="shared" ref="T16:T95" si="4">F16/R16</f>
        <v>0</v>
      </c>
      <c r="V16" s="25">
        <f t="shared" ref="V16:V95" si="5">-0.02+0.087*$B$14/10-0.267*(LN(1+$B$18)-0.5*0.185^2-LN(1+$B$19))+1.132*LN(1+$B$19)+4.332*0.13^2+0.028*0.242^2+0.01*0.4-0.149*((G16-1)/100)+0.142*((G16-1)/100)^2</f>
        <v>0.09568933125</v>
      </c>
      <c r="W16" s="25">
        <f>1+V16</f>
        <v>1.095689331</v>
      </c>
      <c r="X16" s="25">
        <f t="shared" ref="X16:X95" si="6">IF(I16=0,V16,-0.166+0.0003*$B$14/10-0.217*(LN(1+$B$18)-0.5*0.185^2-LN(1+$B$19))+0.893*LN(1+$B$19)+0.476*(G16-1)/100-0.295*((G16-1)/100)^2)</f>
        <v>0.09568933125</v>
      </c>
      <c r="Y16" s="25">
        <f>1+X16</f>
        <v>1.095689331</v>
      </c>
      <c r="Z16" s="26">
        <f t="shared" ref="Z16:Z95" si="7">H16/Y16</f>
        <v>91266.7461</v>
      </c>
      <c r="AA16" s="26">
        <f t="shared" ref="AA16:AA95" si="8">I16/Y16</f>
        <v>0</v>
      </c>
    </row>
    <row r="17" ht="15.75" customHeight="1">
      <c r="A17" s="18" t="s">
        <v>36</v>
      </c>
      <c r="B17" s="27">
        <v>500000.0</v>
      </c>
      <c r="D17" s="21">
        <f t="shared" ref="D17:D95" si="9">IF(AND(D16+1&lt;101,D16&lt;&gt;0),D16+1,0)</f>
        <v>22</v>
      </c>
      <c r="E17" s="22">
        <v>100000.0</v>
      </c>
      <c r="F17" s="22"/>
      <c r="G17" s="23">
        <f t="shared" ref="G17:G95" si="10">IF(AND(G16+1&lt;101,G16&lt;&gt;0),G16+1,0)</f>
        <v>24</v>
      </c>
      <c r="H17" s="24">
        <v>100000.0</v>
      </c>
      <c r="I17" s="24"/>
      <c r="J17" s="14" t="s">
        <v>37</v>
      </c>
      <c r="O17" s="25">
        <f t="shared" si="1"/>
        <v>0.09656873125</v>
      </c>
      <c r="P17" s="25">
        <f t="shared" ref="P17:P95" si="11">P16*(1+O17)</f>
        <v>1.203458447</v>
      </c>
      <c r="Q17" s="25">
        <f t="shared" si="2"/>
        <v>0.09656873125</v>
      </c>
      <c r="R17" s="25">
        <f t="shared" ref="R17:R95" si="12">R16*(1+Q17)</f>
        <v>1.203458447</v>
      </c>
      <c r="S17" s="26">
        <f t="shared" si="3"/>
        <v>83093.85356</v>
      </c>
      <c r="T17" s="26">
        <f t="shared" si="4"/>
        <v>0</v>
      </c>
      <c r="V17" s="25">
        <f t="shared" si="5"/>
        <v>0.09483833125</v>
      </c>
      <c r="W17" s="25">
        <f t="shared" ref="W17:W95" si="13">W16*(1+V17)</f>
        <v>1.199602679</v>
      </c>
      <c r="X17" s="25">
        <f t="shared" si="6"/>
        <v>0.09483833125</v>
      </c>
      <c r="Y17" s="25">
        <f t="shared" ref="Y17:Y95" si="14">Y16*(1+X17)</f>
        <v>1.199602679</v>
      </c>
      <c r="Z17" s="26">
        <f t="shared" si="7"/>
        <v>83360.93421</v>
      </c>
      <c r="AA17" s="26">
        <f t="shared" si="8"/>
        <v>0</v>
      </c>
    </row>
    <row r="18" ht="15.75" customHeight="1">
      <c r="A18" s="18" t="s">
        <v>38</v>
      </c>
      <c r="B18" s="28">
        <v>0.05</v>
      </c>
      <c r="D18" s="21">
        <f t="shared" si="9"/>
        <v>23</v>
      </c>
      <c r="E18" s="22">
        <v>100000.0</v>
      </c>
      <c r="F18" s="22"/>
      <c r="G18" s="23">
        <f t="shared" si="10"/>
        <v>25</v>
      </c>
      <c r="H18" s="24">
        <v>100000.0</v>
      </c>
      <c r="I18" s="24"/>
      <c r="J18" s="14" t="s">
        <v>39</v>
      </c>
      <c r="O18" s="25">
        <f t="shared" si="1"/>
        <v>0.09568933125</v>
      </c>
      <c r="P18" s="25">
        <f t="shared" si="11"/>
        <v>1.318616581</v>
      </c>
      <c r="Q18" s="25">
        <f t="shared" si="2"/>
        <v>0.09568933125</v>
      </c>
      <c r="R18" s="25">
        <f t="shared" si="12"/>
        <v>1.318616581</v>
      </c>
      <c r="S18" s="26">
        <f t="shared" si="3"/>
        <v>75837.05635</v>
      </c>
      <c r="T18" s="26">
        <f t="shared" si="4"/>
        <v>0</v>
      </c>
      <c r="V18" s="25">
        <f t="shared" si="5"/>
        <v>0.09401573125</v>
      </c>
      <c r="W18" s="25">
        <f t="shared" si="13"/>
        <v>1.312384202</v>
      </c>
      <c r="X18" s="25">
        <f t="shared" si="6"/>
        <v>0.09401573125</v>
      </c>
      <c r="Y18" s="25">
        <f t="shared" si="14"/>
        <v>1.312384202</v>
      </c>
      <c r="Z18" s="26">
        <f t="shared" si="7"/>
        <v>76197.19884</v>
      </c>
      <c r="AA18" s="26">
        <f t="shared" si="8"/>
        <v>0</v>
      </c>
    </row>
    <row r="19" ht="15.75" customHeight="1">
      <c r="A19" s="18" t="s">
        <v>40</v>
      </c>
      <c r="B19" s="28">
        <v>0.02</v>
      </c>
      <c r="D19" s="21">
        <f t="shared" si="9"/>
        <v>24</v>
      </c>
      <c r="E19" s="22">
        <v>100000.0</v>
      </c>
      <c r="F19" s="22"/>
      <c r="G19" s="23">
        <f t="shared" si="10"/>
        <v>26</v>
      </c>
      <c r="H19" s="24">
        <v>100000.0</v>
      </c>
      <c r="I19" s="24"/>
      <c r="O19" s="25">
        <f t="shared" si="1"/>
        <v>0.09483833125</v>
      </c>
      <c r="P19" s="25">
        <f t="shared" si="11"/>
        <v>1.443671978</v>
      </c>
      <c r="Q19" s="25">
        <f t="shared" si="2"/>
        <v>0.09483833125</v>
      </c>
      <c r="R19" s="25">
        <f t="shared" si="12"/>
        <v>1.443671978</v>
      </c>
      <c r="S19" s="26">
        <f t="shared" si="3"/>
        <v>69267.8126</v>
      </c>
      <c r="T19" s="26">
        <f t="shared" si="4"/>
        <v>0</v>
      </c>
      <c r="V19" s="25">
        <f t="shared" si="5"/>
        <v>0.09322153125</v>
      </c>
      <c r="W19" s="25">
        <f t="shared" si="13"/>
        <v>1.434726667</v>
      </c>
      <c r="X19" s="25">
        <f t="shared" si="6"/>
        <v>0.09322153125</v>
      </c>
      <c r="Y19" s="25">
        <f t="shared" si="14"/>
        <v>1.434726667</v>
      </c>
      <c r="Z19" s="26">
        <f t="shared" si="7"/>
        <v>69699.68726</v>
      </c>
      <c r="AA19" s="26">
        <f t="shared" si="8"/>
        <v>0</v>
      </c>
    </row>
    <row r="20" ht="15.75" customHeight="1">
      <c r="D20" s="21">
        <f t="shared" si="9"/>
        <v>25</v>
      </c>
      <c r="E20" s="22">
        <v>100000.0</v>
      </c>
      <c r="F20" s="22"/>
      <c r="G20" s="23">
        <f t="shared" si="10"/>
        <v>27</v>
      </c>
      <c r="H20" s="24">
        <v>100000.0</v>
      </c>
      <c r="I20" s="24"/>
      <c r="J20" s="14" t="s">
        <v>41</v>
      </c>
      <c r="O20" s="25">
        <f t="shared" si="1"/>
        <v>0.09401573125</v>
      </c>
      <c r="P20" s="25">
        <f t="shared" si="11"/>
        <v>1.579399854</v>
      </c>
      <c r="Q20" s="25">
        <f t="shared" si="2"/>
        <v>0.09401573125</v>
      </c>
      <c r="R20" s="25">
        <f t="shared" si="12"/>
        <v>1.579399854</v>
      </c>
      <c r="S20" s="26">
        <f t="shared" si="3"/>
        <v>63315.18882</v>
      </c>
      <c r="T20" s="26">
        <f t="shared" si="4"/>
        <v>0</v>
      </c>
      <c r="V20" s="25">
        <f t="shared" si="5"/>
        <v>0.09245573125</v>
      </c>
      <c r="W20" s="25">
        <f t="shared" si="13"/>
        <v>1.56737537</v>
      </c>
      <c r="X20" s="25">
        <f t="shared" si="6"/>
        <v>0.09245573125</v>
      </c>
      <c r="Y20" s="25">
        <f t="shared" si="14"/>
        <v>1.56737537</v>
      </c>
      <c r="Z20" s="26">
        <f t="shared" si="7"/>
        <v>63800.926</v>
      </c>
      <c r="AA20" s="26">
        <f t="shared" si="8"/>
        <v>0</v>
      </c>
    </row>
    <row r="21" ht="15.75" customHeight="1">
      <c r="A21" s="14" t="s">
        <v>42</v>
      </c>
      <c r="D21" s="21">
        <f t="shared" si="9"/>
        <v>26</v>
      </c>
      <c r="E21" s="22">
        <v>100000.0</v>
      </c>
      <c r="F21" s="22"/>
      <c r="G21" s="23">
        <f t="shared" si="10"/>
        <v>28</v>
      </c>
      <c r="H21" s="24">
        <v>100000.0</v>
      </c>
      <c r="I21" s="24"/>
      <c r="J21" s="14" t="s">
        <v>43</v>
      </c>
      <c r="O21" s="25">
        <f t="shared" si="1"/>
        <v>0.09322153125</v>
      </c>
      <c r="P21" s="25">
        <f t="shared" si="11"/>
        <v>1.726633927</v>
      </c>
      <c r="Q21" s="25">
        <f t="shared" si="2"/>
        <v>0.09322153125</v>
      </c>
      <c r="R21" s="25">
        <f t="shared" si="12"/>
        <v>1.726633927</v>
      </c>
      <c r="S21" s="26">
        <f t="shared" si="3"/>
        <v>57916.15607</v>
      </c>
      <c r="T21" s="26">
        <f t="shared" si="4"/>
        <v>0</v>
      </c>
      <c r="V21" s="25">
        <f t="shared" si="5"/>
        <v>0.09171833125</v>
      </c>
      <c r="W21" s="25">
        <f t="shared" si="13"/>
        <v>1.711132424</v>
      </c>
      <c r="X21" s="25">
        <f t="shared" si="6"/>
        <v>0.09171833125</v>
      </c>
      <c r="Y21" s="25">
        <f t="shared" si="14"/>
        <v>1.711132424</v>
      </c>
      <c r="Z21" s="26">
        <f t="shared" si="7"/>
        <v>58440.83054</v>
      </c>
      <c r="AA21" s="26">
        <f t="shared" si="8"/>
        <v>0</v>
      </c>
    </row>
    <row r="22" ht="15.75" customHeight="1">
      <c r="A22" s="29" t="s">
        <v>44</v>
      </c>
      <c r="B22" s="30">
        <f>MAX(MIN(B26*(1+B24/B17),1),0)</f>
        <v>0.9145603885</v>
      </c>
      <c r="D22" s="21">
        <f t="shared" si="9"/>
        <v>27</v>
      </c>
      <c r="E22" s="22">
        <v>100000.0</v>
      </c>
      <c r="F22" s="22"/>
      <c r="G22" s="23">
        <f t="shared" si="10"/>
        <v>29</v>
      </c>
      <c r="H22" s="24">
        <v>100000.0</v>
      </c>
      <c r="I22" s="24"/>
      <c r="O22" s="25">
        <f t="shared" si="1"/>
        <v>0.09245573125</v>
      </c>
      <c r="P22" s="25">
        <f t="shared" si="11"/>
        <v>1.88627113</v>
      </c>
      <c r="Q22" s="25">
        <f t="shared" si="2"/>
        <v>0.09245573125</v>
      </c>
      <c r="R22" s="25">
        <f t="shared" si="12"/>
        <v>1.88627113</v>
      </c>
      <c r="S22" s="26">
        <f t="shared" si="3"/>
        <v>53014.64802</v>
      </c>
      <c r="T22" s="26">
        <f t="shared" si="4"/>
        <v>0</v>
      </c>
      <c r="V22" s="25">
        <f t="shared" si="5"/>
        <v>0.09100933125</v>
      </c>
      <c r="W22" s="25">
        <f t="shared" si="13"/>
        <v>1.866861441</v>
      </c>
      <c r="X22" s="25">
        <f t="shared" si="6"/>
        <v>0.09100933125</v>
      </c>
      <c r="Y22" s="25">
        <f t="shared" si="14"/>
        <v>1.866861441</v>
      </c>
      <c r="Z22" s="26">
        <f t="shared" si="7"/>
        <v>53565.83933</v>
      </c>
      <c r="AA22" s="26">
        <f t="shared" si="8"/>
        <v>0</v>
      </c>
    </row>
    <row r="23" ht="15.75" customHeight="1">
      <c r="D23" s="21">
        <f t="shared" si="9"/>
        <v>28</v>
      </c>
      <c r="E23" s="22">
        <v>100000.0</v>
      </c>
      <c r="F23" s="22"/>
      <c r="G23" s="23">
        <f t="shared" si="10"/>
        <v>30</v>
      </c>
      <c r="H23" s="24">
        <v>100000.0</v>
      </c>
      <c r="I23" s="24"/>
      <c r="O23" s="25">
        <f t="shared" si="1"/>
        <v>0.09171833125</v>
      </c>
      <c r="P23" s="25">
        <f t="shared" si="11"/>
        <v>2.05927677</v>
      </c>
      <c r="Q23" s="25">
        <f t="shared" si="2"/>
        <v>0.09171833125</v>
      </c>
      <c r="R23" s="25">
        <f t="shared" si="12"/>
        <v>2.05927677</v>
      </c>
      <c r="S23" s="26">
        <f t="shared" si="3"/>
        <v>48560.73815</v>
      </c>
      <c r="T23" s="26">
        <f t="shared" si="4"/>
        <v>0</v>
      </c>
      <c r="V23" s="25">
        <f t="shared" si="5"/>
        <v>0.09032873125</v>
      </c>
      <c r="W23" s="25">
        <f t="shared" si="13"/>
        <v>2.035492666</v>
      </c>
      <c r="X23" s="25">
        <f t="shared" si="6"/>
        <v>0.09032873125</v>
      </c>
      <c r="Y23" s="25">
        <f t="shared" si="14"/>
        <v>2.035492666</v>
      </c>
      <c r="Z23" s="26">
        <f t="shared" si="7"/>
        <v>49128.15538</v>
      </c>
      <c r="AA23" s="26">
        <f t="shared" si="8"/>
        <v>0</v>
      </c>
    </row>
    <row r="24" ht="15.75" customHeight="1">
      <c r="A24" s="17" t="s">
        <v>45</v>
      </c>
      <c r="B24" s="26">
        <f>SUM(S16:T95)+SUM(Z16:AA95)</f>
        <v>2199507.502</v>
      </c>
      <c r="D24" s="21">
        <f t="shared" si="9"/>
        <v>29</v>
      </c>
      <c r="E24" s="22">
        <v>100000.0</v>
      </c>
      <c r="F24" s="22"/>
      <c r="G24" s="23">
        <f t="shared" si="10"/>
        <v>31</v>
      </c>
      <c r="H24" s="24">
        <v>100000.0</v>
      </c>
      <c r="I24" s="24"/>
      <c r="J24" s="14"/>
      <c r="O24" s="25">
        <f t="shared" si="1"/>
        <v>0.09100933125</v>
      </c>
      <c r="P24" s="25">
        <f t="shared" si="11"/>
        <v>2.246690172</v>
      </c>
      <c r="Q24" s="25">
        <f t="shared" si="2"/>
        <v>0.09100933125</v>
      </c>
      <c r="R24" s="25">
        <f t="shared" si="12"/>
        <v>2.246690172</v>
      </c>
      <c r="S24" s="26">
        <f t="shared" si="3"/>
        <v>44509.92009</v>
      </c>
      <c r="T24" s="26">
        <f t="shared" si="4"/>
        <v>0</v>
      </c>
      <c r="V24" s="25">
        <f t="shared" si="5"/>
        <v>0.08967653125</v>
      </c>
      <c r="W24" s="25">
        <f t="shared" si="13"/>
        <v>2.218028588</v>
      </c>
      <c r="X24" s="25">
        <f t="shared" si="6"/>
        <v>0.08967653125</v>
      </c>
      <c r="Y24" s="25">
        <f t="shared" si="14"/>
        <v>2.218028588</v>
      </c>
      <c r="Z24" s="26">
        <f t="shared" si="7"/>
        <v>45085.08165</v>
      </c>
      <c r="AA24" s="26">
        <f t="shared" si="8"/>
        <v>0</v>
      </c>
    </row>
    <row r="25" ht="15.75" customHeight="1">
      <c r="D25" s="21">
        <f t="shared" si="9"/>
        <v>30</v>
      </c>
      <c r="E25" s="22">
        <v>100000.0</v>
      </c>
      <c r="F25" s="22"/>
      <c r="G25" s="23">
        <f t="shared" si="10"/>
        <v>32</v>
      </c>
      <c r="H25" s="24">
        <v>100000.0</v>
      </c>
      <c r="I25" s="24"/>
      <c r="J25" s="14"/>
      <c r="O25" s="25">
        <f t="shared" si="1"/>
        <v>0.09032873125</v>
      </c>
      <c r="P25" s="25">
        <f t="shared" si="11"/>
        <v>2.449630844</v>
      </c>
      <c r="Q25" s="25">
        <f t="shared" si="2"/>
        <v>0.09032873125</v>
      </c>
      <c r="R25" s="25">
        <f t="shared" si="12"/>
        <v>2.449630844</v>
      </c>
      <c r="S25" s="26">
        <f t="shared" si="3"/>
        <v>40822.47749</v>
      </c>
      <c r="T25" s="26">
        <f t="shared" si="4"/>
        <v>0</v>
      </c>
      <c r="V25" s="25">
        <f t="shared" si="5"/>
        <v>0.08905273125</v>
      </c>
      <c r="W25" s="25">
        <f t="shared" si="13"/>
        <v>2.415550092</v>
      </c>
      <c r="X25" s="25">
        <f t="shared" si="6"/>
        <v>0.08905273125</v>
      </c>
      <c r="Y25" s="25">
        <f t="shared" si="14"/>
        <v>2.415550092</v>
      </c>
      <c r="Z25" s="26">
        <f t="shared" si="7"/>
        <v>41398.4377</v>
      </c>
      <c r="AA25" s="26">
        <f t="shared" si="8"/>
        <v>0</v>
      </c>
    </row>
    <row r="26" ht="15.75" customHeight="1">
      <c r="A26" s="17" t="s">
        <v>46</v>
      </c>
      <c r="B26" s="31">
        <f>(LN(1+B18)-LN(1+B19))/(B14*0.185^2)</f>
        <v>0.1693939335</v>
      </c>
      <c r="D26" s="21">
        <f t="shared" si="9"/>
        <v>31</v>
      </c>
      <c r="E26" s="22">
        <v>100000.0</v>
      </c>
      <c r="F26" s="22"/>
      <c r="G26" s="23">
        <f t="shared" si="10"/>
        <v>33</v>
      </c>
      <c r="H26" s="24">
        <v>100000.0</v>
      </c>
      <c r="I26" s="24"/>
      <c r="J26" s="14"/>
      <c r="O26" s="25">
        <f t="shared" si="1"/>
        <v>0.08967653125</v>
      </c>
      <c r="P26" s="25">
        <f t="shared" si="11"/>
        <v>2.669305241</v>
      </c>
      <c r="Q26" s="25">
        <f t="shared" si="2"/>
        <v>0.08967653125</v>
      </c>
      <c r="R26" s="25">
        <f t="shared" si="12"/>
        <v>2.669305241</v>
      </c>
      <c r="S26" s="26">
        <f t="shared" si="3"/>
        <v>37462.93172</v>
      </c>
      <c r="T26" s="26">
        <f t="shared" si="4"/>
        <v>0</v>
      </c>
      <c r="V26" s="25">
        <f t="shared" si="5"/>
        <v>0.08845733125</v>
      </c>
      <c r="W26" s="25">
        <f t="shared" si="13"/>
        <v>2.629223207</v>
      </c>
      <c r="X26" s="25">
        <f t="shared" si="6"/>
        <v>0.08845733125</v>
      </c>
      <c r="Y26" s="25">
        <f t="shared" si="14"/>
        <v>2.629223207</v>
      </c>
      <c r="Z26" s="26">
        <f t="shared" si="7"/>
        <v>38034.04737</v>
      </c>
      <c r="AA26" s="26">
        <f t="shared" si="8"/>
        <v>0</v>
      </c>
    </row>
    <row r="27" ht="15.75" customHeight="1">
      <c r="A27" s="17" t="s">
        <v>47</v>
      </c>
      <c r="D27" s="21">
        <f t="shared" si="9"/>
        <v>32</v>
      </c>
      <c r="E27" s="22">
        <v>100000.0</v>
      </c>
      <c r="F27" s="22"/>
      <c r="G27" s="23">
        <f t="shared" si="10"/>
        <v>34</v>
      </c>
      <c r="H27" s="24">
        <v>100000.0</v>
      </c>
      <c r="I27" s="24"/>
      <c r="O27" s="25">
        <f t="shared" si="1"/>
        <v>0.08905273125</v>
      </c>
      <c r="P27" s="25">
        <f t="shared" si="11"/>
        <v>2.907014163</v>
      </c>
      <c r="Q27" s="25">
        <f t="shared" si="2"/>
        <v>0.08905273125</v>
      </c>
      <c r="R27" s="25">
        <f t="shared" si="12"/>
        <v>2.907014163</v>
      </c>
      <c r="S27" s="26">
        <f t="shared" si="3"/>
        <v>34399.5572</v>
      </c>
      <c r="T27" s="26">
        <f t="shared" si="4"/>
        <v>0</v>
      </c>
      <c r="V27" s="25">
        <f t="shared" si="5"/>
        <v>0.08789033125</v>
      </c>
      <c r="W27" s="25">
        <f t="shared" si="13"/>
        <v>2.860306505</v>
      </c>
      <c r="X27" s="25">
        <f t="shared" si="6"/>
        <v>0.08789033125</v>
      </c>
      <c r="Y27" s="25">
        <f t="shared" si="14"/>
        <v>2.860306505</v>
      </c>
      <c r="Z27" s="26">
        <f t="shared" si="7"/>
        <v>34961.28818</v>
      </c>
      <c r="AA27" s="26">
        <f t="shared" si="8"/>
        <v>0</v>
      </c>
    </row>
    <row r="28" ht="15.75" customHeight="1">
      <c r="D28" s="21">
        <f t="shared" si="9"/>
        <v>33</v>
      </c>
      <c r="E28" s="22">
        <v>100000.0</v>
      </c>
      <c r="F28" s="22"/>
      <c r="G28" s="23">
        <f t="shared" si="10"/>
        <v>35</v>
      </c>
      <c r="H28" s="24">
        <v>100000.0</v>
      </c>
      <c r="I28" s="24"/>
      <c r="O28" s="25">
        <f t="shared" si="1"/>
        <v>0.08845733125</v>
      </c>
      <c r="P28" s="25">
        <f t="shared" si="11"/>
        <v>3.164160878</v>
      </c>
      <c r="Q28" s="25">
        <f t="shared" si="2"/>
        <v>0.08845733125</v>
      </c>
      <c r="R28" s="25">
        <f t="shared" si="12"/>
        <v>3.164160878</v>
      </c>
      <c r="S28" s="26">
        <f t="shared" si="3"/>
        <v>31603.95563</v>
      </c>
      <c r="T28" s="26">
        <f t="shared" si="4"/>
        <v>0</v>
      </c>
      <c r="V28" s="25">
        <f t="shared" si="5"/>
        <v>0.08735173125</v>
      </c>
      <c r="W28" s="25">
        <f t="shared" si="13"/>
        <v>3.11015923</v>
      </c>
      <c r="X28" s="25">
        <f t="shared" si="6"/>
        <v>0.08735173125</v>
      </c>
      <c r="Y28" s="25">
        <f t="shared" si="14"/>
        <v>3.11015923</v>
      </c>
      <c r="Z28" s="26">
        <f t="shared" si="7"/>
        <v>32152.69463</v>
      </c>
      <c r="AA28" s="26">
        <f t="shared" si="8"/>
        <v>0</v>
      </c>
    </row>
    <row r="29" ht="15.75" customHeight="1">
      <c r="D29" s="21">
        <f t="shared" si="9"/>
        <v>34</v>
      </c>
      <c r="E29" s="22">
        <v>100000.0</v>
      </c>
      <c r="F29" s="22"/>
      <c r="G29" s="23">
        <f t="shared" si="10"/>
        <v>36</v>
      </c>
      <c r="H29" s="24">
        <v>100000.0</v>
      </c>
      <c r="I29" s="24"/>
      <c r="O29" s="25">
        <f t="shared" si="1"/>
        <v>0.08789033125</v>
      </c>
      <c r="P29" s="25">
        <f t="shared" si="11"/>
        <v>3.442260026</v>
      </c>
      <c r="Q29" s="25">
        <f t="shared" si="2"/>
        <v>0.08789033125</v>
      </c>
      <c r="R29" s="25">
        <f t="shared" si="12"/>
        <v>3.442260026</v>
      </c>
      <c r="S29" s="26">
        <f t="shared" si="3"/>
        <v>29050.6816</v>
      </c>
      <c r="T29" s="26">
        <f t="shared" si="4"/>
        <v>0</v>
      </c>
      <c r="V29" s="25">
        <f t="shared" si="5"/>
        <v>0.08684153125</v>
      </c>
      <c r="W29" s="25">
        <f t="shared" si="13"/>
        <v>3.38025022</v>
      </c>
      <c r="X29" s="25">
        <f t="shared" si="6"/>
        <v>0.08684153125</v>
      </c>
      <c r="Y29" s="25">
        <f t="shared" si="14"/>
        <v>3.38025022</v>
      </c>
      <c r="Z29" s="26">
        <f t="shared" si="7"/>
        <v>29583.60875</v>
      </c>
      <c r="AA29" s="26">
        <f t="shared" si="8"/>
        <v>0</v>
      </c>
    </row>
    <row r="30" ht="15.75" customHeight="1">
      <c r="D30" s="21">
        <f t="shared" si="9"/>
        <v>35</v>
      </c>
      <c r="E30" s="22">
        <v>100000.0</v>
      </c>
      <c r="F30" s="22"/>
      <c r="G30" s="23">
        <f t="shared" si="10"/>
        <v>37</v>
      </c>
      <c r="H30" s="24">
        <v>100000.0</v>
      </c>
      <c r="I30" s="24"/>
      <c r="O30" s="25">
        <f t="shared" si="1"/>
        <v>0.08735173125</v>
      </c>
      <c r="P30" s="25">
        <f t="shared" si="11"/>
        <v>3.742947399</v>
      </c>
      <c r="Q30" s="25">
        <f t="shared" si="2"/>
        <v>0.08735173125</v>
      </c>
      <c r="R30" s="25">
        <f t="shared" si="12"/>
        <v>3.742947399</v>
      </c>
      <c r="S30" s="26">
        <f t="shared" si="3"/>
        <v>26716.913</v>
      </c>
      <c r="T30" s="26">
        <f t="shared" si="4"/>
        <v>0</v>
      </c>
      <c r="V30" s="25">
        <f t="shared" si="5"/>
        <v>0.08635973125</v>
      </c>
      <c r="W30" s="25">
        <f t="shared" si="13"/>
        <v>3.672167721</v>
      </c>
      <c r="X30" s="25">
        <f t="shared" si="6"/>
        <v>0.08635973125</v>
      </c>
      <c r="Y30" s="25">
        <f t="shared" si="14"/>
        <v>3.672167721</v>
      </c>
      <c r="Z30" s="26">
        <f t="shared" si="7"/>
        <v>27231.87163</v>
      </c>
      <c r="AA30" s="26">
        <f t="shared" si="8"/>
        <v>0</v>
      </c>
    </row>
    <row r="31" ht="15.75" customHeight="1">
      <c r="D31" s="21">
        <f t="shared" si="9"/>
        <v>36</v>
      </c>
      <c r="E31" s="22">
        <v>100000.0</v>
      </c>
      <c r="F31" s="22"/>
      <c r="G31" s="23">
        <f t="shared" si="10"/>
        <v>38</v>
      </c>
      <c r="H31" s="24">
        <v>100000.0</v>
      </c>
      <c r="I31" s="24"/>
      <c r="O31" s="25">
        <f t="shared" si="1"/>
        <v>0.08684153125</v>
      </c>
      <c r="P31" s="25">
        <f t="shared" si="11"/>
        <v>4.067990682</v>
      </c>
      <c r="Q31" s="25">
        <f t="shared" si="2"/>
        <v>0.08684153125</v>
      </c>
      <c r="R31" s="25">
        <f t="shared" si="12"/>
        <v>4.067990682</v>
      </c>
      <c r="S31" s="26">
        <f t="shared" si="3"/>
        <v>24582.16053</v>
      </c>
      <c r="T31" s="26">
        <f t="shared" si="4"/>
        <v>0</v>
      </c>
      <c r="V31" s="25">
        <f t="shared" si="5"/>
        <v>0.08590633125</v>
      </c>
      <c r="W31" s="25">
        <f t="shared" si="13"/>
        <v>3.987630178</v>
      </c>
      <c r="X31" s="25">
        <f t="shared" si="6"/>
        <v>0.08590633125</v>
      </c>
      <c r="Y31" s="25">
        <f t="shared" si="14"/>
        <v>3.987630178</v>
      </c>
      <c r="Z31" s="26">
        <f t="shared" si="7"/>
        <v>25077.55121</v>
      </c>
      <c r="AA31" s="26">
        <f t="shared" si="8"/>
        <v>0</v>
      </c>
    </row>
    <row r="32" ht="15.75" customHeight="1">
      <c r="D32" s="21">
        <f t="shared" si="9"/>
        <v>37</v>
      </c>
      <c r="E32" s="22">
        <v>100000.0</v>
      </c>
      <c r="F32" s="22"/>
      <c r="G32" s="23">
        <f t="shared" si="10"/>
        <v>39</v>
      </c>
      <c r="H32" s="24">
        <v>100000.0</v>
      </c>
      <c r="I32" s="24"/>
      <c r="O32" s="25">
        <f t="shared" si="1"/>
        <v>0.08635973125</v>
      </c>
      <c r="P32" s="25">
        <f t="shared" si="11"/>
        <v>4.419301264</v>
      </c>
      <c r="Q32" s="25">
        <f t="shared" si="2"/>
        <v>0.08635973125</v>
      </c>
      <c r="R32" s="25">
        <f t="shared" si="12"/>
        <v>4.419301264</v>
      </c>
      <c r="S32" s="26">
        <f t="shared" si="3"/>
        <v>22628.01154</v>
      </c>
      <c r="T32" s="26">
        <f t="shared" si="4"/>
        <v>0</v>
      </c>
      <c r="V32" s="25">
        <f t="shared" si="5"/>
        <v>0.08548133125</v>
      </c>
      <c r="W32" s="25">
        <f t="shared" si="13"/>
        <v>4.328498114</v>
      </c>
      <c r="X32" s="25">
        <f t="shared" si="6"/>
        <v>0.08548133125</v>
      </c>
      <c r="Y32" s="25">
        <f t="shared" si="14"/>
        <v>4.328498114</v>
      </c>
      <c r="Z32" s="26">
        <f t="shared" si="7"/>
        <v>23102.70153</v>
      </c>
      <c r="AA32" s="26">
        <f t="shared" si="8"/>
        <v>0</v>
      </c>
    </row>
    <row r="33" ht="15.75" customHeight="1">
      <c r="D33" s="21">
        <f t="shared" si="9"/>
        <v>38</v>
      </c>
      <c r="E33" s="22">
        <v>100000.0</v>
      </c>
      <c r="F33" s="22"/>
      <c r="G33" s="23">
        <f t="shared" si="10"/>
        <v>40</v>
      </c>
      <c r="H33" s="24">
        <v>100000.0</v>
      </c>
      <c r="I33" s="24"/>
      <c r="O33" s="25">
        <f t="shared" si="1"/>
        <v>0.08590633125</v>
      </c>
      <c r="P33" s="25">
        <f t="shared" si="11"/>
        <v>4.798947223</v>
      </c>
      <c r="Q33" s="25">
        <f t="shared" si="2"/>
        <v>0.08590633125</v>
      </c>
      <c r="R33" s="25">
        <f t="shared" si="12"/>
        <v>4.798947223</v>
      </c>
      <c r="S33" s="26">
        <f t="shared" si="3"/>
        <v>20837.90368</v>
      </c>
      <c r="T33" s="26">
        <f t="shared" si="4"/>
        <v>0</v>
      </c>
      <c r="V33" s="25">
        <f t="shared" si="5"/>
        <v>0.08508473125</v>
      </c>
      <c r="W33" s="25">
        <f t="shared" si="13"/>
        <v>4.696787213</v>
      </c>
      <c r="X33" s="25">
        <f t="shared" si="6"/>
        <v>0.08508473125</v>
      </c>
      <c r="Y33" s="25">
        <f t="shared" si="14"/>
        <v>4.696787213</v>
      </c>
      <c r="Z33" s="26">
        <f t="shared" si="7"/>
        <v>21291.14977</v>
      </c>
      <c r="AA33" s="26">
        <f t="shared" si="8"/>
        <v>0</v>
      </c>
    </row>
    <row r="34" ht="15.75" customHeight="1">
      <c r="D34" s="21">
        <f t="shared" si="9"/>
        <v>39</v>
      </c>
      <c r="E34" s="22">
        <v>100000.0</v>
      </c>
      <c r="F34" s="22"/>
      <c r="G34" s="23">
        <f t="shared" si="10"/>
        <v>41</v>
      </c>
      <c r="H34" s="24">
        <v>100000.0</v>
      </c>
      <c r="I34" s="24"/>
      <c r="O34" s="25">
        <f t="shared" si="1"/>
        <v>0.08548133125</v>
      </c>
      <c r="P34" s="25">
        <f t="shared" si="11"/>
        <v>5.20916762</v>
      </c>
      <c r="Q34" s="25">
        <f t="shared" si="2"/>
        <v>0.08548133125</v>
      </c>
      <c r="R34" s="25">
        <f t="shared" si="12"/>
        <v>5.20916762</v>
      </c>
      <c r="S34" s="26">
        <f t="shared" si="3"/>
        <v>19196.92498</v>
      </c>
      <c r="T34" s="26">
        <f t="shared" si="4"/>
        <v>0</v>
      </c>
      <c r="V34" s="25">
        <f t="shared" si="5"/>
        <v>0.08471653125</v>
      </c>
      <c r="W34" s="25">
        <f t="shared" si="13"/>
        <v>5.094682733</v>
      </c>
      <c r="X34" s="25">
        <f t="shared" si="6"/>
        <v>0.08471653125</v>
      </c>
      <c r="Y34" s="25">
        <f t="shared" si="14"/>
        <v>5.094682733</v>
      </c>
      <c r="Z34" s="26">
        <f t="shared" si="7"/>
        <v>19628.30764</v>
      </c>
      <c r="AA34" s="26">
        <f t="shared" si="8"/>
        <v>0</v>
      </c>
    </row>
    <row r="35" ht="15.75" customHeight="1">
      <c r="D35" s="21">
        <f t="shared" si="9"/>
        <v>40</v>
      </c>
      <c r="E35" s="22">
        <v>100000.0</v>
      </c>
      <c r="F35" s="22"/>
      <c r="G35" s="23">
        <f t="shared" si="10"/>
        <v>42</v>
      </c>
      <c r="H35" s="24">
        <v>100000.0</v>
      </c>
      <c r="I35" s="24"/>
      <c r="O35" s="25">
        <f t="shared" si="1"/>
        <v>0.08508473125</v>
      </c>
      <c r="P35" s="25">
        <f t="shared" si="11"/>
        <v>5.652388247</v>
      </c>
      <c r="Q35" s="25">
        <f t="shared" si="2"/>
        <v>0.08508473125</v>
      </c>
      <c r="R35" s="25">
        <f t="shared" si="12"/>
        <v>5.652388247</v>
      </c>
      <c r="S35" s="26">
        <f t="shared" si="3"/>
        <v>17691.63681</v>
      </c>
      <c r="T35" s="26">
        <f t="shared" si="4"/>
        <v>0</v>
      </c>
      <c r="V35" s="25">
        <f t="shared" si="5"/>
        <v>0.08437673125</v>
      </c>
      <c r="W35" s="25">
        <f t="shared" si="13"/>
        <v>5.524555409</v>
      </c>
      <c r="X35" s="25">
        <f t="shared" si="6"/>
        <v>0.08437673125</v>
      </c>
      <c r="Y35" s="25">
        <f t="shared" si="14"/>
        <v>5.524555409</v>
      </c>
      <c r="Z35" s="26">
        <f t="shared" si="7"/>
        <v>18101.00408</v>
      </c>
      <c r="AA35" s="26">
        <f t="shared" si="8"/>
        <v>0</v>
      </c>
    </row>
    <row r="36" ht="15.75" customHeight="1">
      <c r="D36" s="21">
        <f t="shared" si="9"/>
        <v>41</v>
      </c>
      <c r="E36" s="22">
        <v>100000.0</v>
      </c>
      <c r="F36" s="22"/>
      <c r="G36" s="23">
        <f t="shared" si="10"/>
        <v>43</v>
      </c>
      <c r="H36" s="24">
        <v>100000.0</v>
      </c>
      <c r="I36" s="24"/>
      <c r="O36" s="25">
        <f t="shared" si="1"/>
        <v>0.08471653125</v>
      </c>
      <c r="P36" s="25">
        <f t="shared" si="11"/>
        <v>6.131238972</v>
      </c>
      <c r="Q36" s="25">
        <f t="shared" si="2"/>
        <v>0.08471653125</v>
      </c>
      <c r="R36" s="25">
        <f t="shared" si="12"/>
        <v>6.131238972</v>
      </c>
      <c r="S36" s="26">
        <f t="shared" si="3"/>
        <v>16309.9172</v>
      </c>
      <c r="T36" s="26">
        <f t="shared" si="4"/>
        <v>0</v>
      </c>
      <c r="V36" s="25">
        <f t="shared" si="5"/>
        <v>0.08406533125</v>
      </c>
      <c r="W36" s="25">
        <f t="shared" si="13"/>
        <v>5.98897899</v>
      </c>
      <c r="X36" s="25">
        <f t="shared" si="6"/>
        <v>0.08406533125</v>
      </c>
      <c r="Y36" s="25">
        <f t="shared" si="14"/>
        <v>5.98897899</v>
      </c>
      <c r="Z36" s="26">
        <f t="shared" si="7"/>
        <v>16697.33692</v>
      </c>
      <c r="AA36" s="26">
        <f t="shared" si="8"/>
        <v>0</v>
      </c>
    </row>
    <row r="37" ht="15.75" customHeight="1">
      <c r="D37" s="21">
        <f t="shared" si="9"/>
        <v>42</v>
      </c>
      <c r="E37" s="22">
        <v>100000.0</v>
      </c>
      <c r="F37" s="22"/>
      <c r="G37" s="23">
        <f t="shared" si="10"/>
        <v>44</v>
      </c>
      <c r="H37" s="24">
        <v>100000.0</v>
      </c>
      <c r="I37" s="24"/>
      <c r="O37" s="25">
        <f t="shared" si="1"/>
        <v>0.08437673125</v>
      </c>
      <c r="P37" s="25">
        <f t="shared" si="11"/>
        <v>6.648572875</v>
      </c>
      <c r="Q37" s="25">
        <f t="shared" si="2"/>
        <v>0.08437673125</v>
      </c>
      <c r="R37" s="25">
        <f t="shared" si="12"/>
        <v>6.648572875</v>
      </c>
      <c r="S37" s="26">
        <f t="shared" si="3"/>
        <v>15040.82182</v>
      </c>
      <c r="T37" s="26">
        <f t="shared" si="4"/>
        <v>0</v>
      </c>
      <c r="V37" s="25">
        <f t="shared" si="5"/>
        <v>0.08378233125</v>
      </c>
      <c r="W37" s="25">
        <f t="shared" si="13"/>
        <v>6.490749611</v>
      </c>
      <c r="X37" s="25">
        <f t="shared" si="6"/>
        <v>0.08378233125</v>
      </c>
      <c r="Y37" s="25">
        <f t="shared" si="14"/>
        <v>6.490749611</v>
      </c>
      <c r="Z37" s="26">
        <f t="shared" si="7"/>
        <v>15406.541</v>
      </c>
      <c r="AA37" s="26">
        <f t="shared" si="8"/>
        <v>0</v>
      </c>
    </row>
    <row r="38" ht="15.75" customHeight="1">
      <c r="D38" s="21">
        <f t="shared" si="9"/>
        <v>43</v>
      </c>
      <c r="E38" s="22">
        <v>100000.0</v>
      </c>
      <c r="F38" s="22"/>
      <c r="G38" s="23">
        <f t="shared" si="10"/>
        <v>45</v>
      </c>
      <c r="H38" s="24">
        <v>100000.0</v>
      </c>
      <c r="I38" s="24"/>
      <c r="O38" s="25">
        <f t="shared" si="1"/>
        <v>0.08406533125</v>
      </c>
      <c r="P38" s="25">
        <f t="shared" si="11"/>
        <v>7.207487357</v>
      </c>
      <c r="Q38" s="25">
        <f t="shared" si="2"/>
        <v>0.08406533125</v>
      </c>
      <c r="R38" s="25">
        <f t="shared" si="12"/>
        <v>7.207487357</v>
      </c>
      <c r="S38" s="26">
        <f t="shared" si="3"/>
        <v>13874.46069</v>
      </c>
      <c r="T38" s="26">
        <f t="shared" si="4"/>
        <v>0</v>
      </c>
      <c r="V38" s="25">
        <f t="shared" si="5"/>
        <v>0.08352773125</v>
      </c>
      <c r="W38" s="25">
        <f t="shared" si="13"/>
        <v>7.0329072</v>
      </c>
      <c r="X38" s="25">
        <f t="shared" si="6"/>
        <v>0.08352773125</v>
      </c>
      <c r="Y38" s="25">
        <f t="shared" si="14"/>
        <v>7.0329072</v>
      </c>
      <c r="Z38" s="26">
        <f t="shared" si="7"/>
        <v>14218.87097</v>
      </c>
      <c r="AA38" s="26">
        <f t="shared" si="8"/>
        <v>0</v>
      </c>
    </row>
    <row r="39" ht="15.75" customHeight="1">
      <c r="D39" s="21">
        <f t="shared" si="9"/>
        <v>44</v>
      </c>
      <c r="E39" s="22">
        <v>100000.0</v>
      </c>
      <c r="F39" s="22"/>
      <c r="G39" s="23">
        <f t="shared" si="10"/>
        <v>46</v>
      </c>
      <c r="H39" s="24">
        <v>100000.0</v>
      </c>
      <c r="I39" s="24"/>
      <c r="O39" s="25">
        <f t="shared" si="1"/>
        <v>0.08378233125</v>
      </c>
      <c r="P39" s="25">
        <f t="shared" si="11"/>
        <v>7.81134745</v>
      </c>
      <c r="Q39" s="25">
        <f t="shared" si="2"/>
        <v>0.08378233125</v>
      </c>
      <c r="R39" s="25">
        <f t="shared" si="12"/>
        <v>7.81134745</v>
      </c>
      <c r="S39" s="26">
        <f t="shared" si="3"/>
        <v>12801.88862</v>
      </c>
      <c r="T39" s="26">
        <f t="shared" si="4"/>
        <v>0</v>
      </c>
      <c r="V39" s="25">
        <f t="shared" si="5"/>
        <v>0.08330153125</v>
      </c>
      <c r="W39" s="25">
        <f t="shared" si="13"/>
        <v>7.618759139</v>
      </c>
      <c r="X39" s="25">
        <f t="shared" si="6"/>
        <v>0.08330153125</v>
      </c>
      <c r="Y39" s="25">
        <f t="shared" si="14"/>
        <v>7.618759139</v>
      </c>
      <c r="Z39" s="26">
        <f t="shared" si="7"/>
        <v>13125.49697</v>
      </c>
      <c r="AA39" s="26">
        <f t="shared" si="8"/>
        <v>0</v>
      </c>
    </row>
    <row r="40" ht="15.75" customHeight="1">
      <c r="D40" s="21">
        <f t="shared" si="9"/>
        <v>45</v>
      </c>
      <c r="E40" s="22">
        <v>100000.0</v>
      </c>
      <c r="F40" s="22"/>
      <c r="G40" s="23">
        <f t="shared" si="10"/>
        <v>47</v>
      </c>
      <c r="H40" s="24">
        <v>100000.0</v>
      </c>
      <c r="I40" s="24"/>
      <c r="O40" s="25">
        <f t="shared" si="1"/>
        <v>0.08352773125</v>
      </c>
      <c r="P40" s="25">
        <f t="shared" si="11"/>
        <v>8.46381158</v>
      </c>
      <c r="Q40" s="25">
        <f t="shared" si="2"/>
        <v>0.08352773125</v>
      </c>
      <c r="R40" s="25">
        <f t="shared" si="12"/>
        <v>8.46381158</v>
      </c>
      <c r="S40" s="26">
        <f t="shared" si="3"/>
        <v>11815.00782</v>
      </c>
      <c r="T40" s="26">
        <f t="shared" si="4"/>
        <v>0</v>
      </c>
      <c r="V40" s="25">
        <f t="shared" si="5"/>
        <v>0.08310373125</v>
      </c>
      <c r="W40" s="25">
        <f t="shared" si="13"/>
        <v>8.251906451</v>
      </c>
      <c r="X40" s="25">
        <f t="shared" si="6"/>
        <v>0.08310373125</v>
      </c>
      <c r="Y40" s="25">
        <f t="shared" si="14"/>
        <v>8.251906451</v>
      </c>
      <c r="Z40" s="26">
        <f t="shared" si="7"/>
        <v>12118.41174</v>
      </c>
      <c r="AA40" s="26">
        <f t="shared" si="8"/>
        <v>0</v>
      </c>
    </row>
    <row r="41" ht="15.75" customHeight="1">
      <c r="D41" s="21">
        <f t="shared" si="9"/>
        <v>46</v>
      </c>
      <c r="E41" s="22">
        <v>100000.0</v>
      </c>
      <c r="F41" s="22"/>
      <c r="G41" s="23">
        <f t="shared" si="10"/>
        <v>48</v>
      </c>
      <c r="H41" s="24">
        <v>100000.0</v>
      </c>
      <c r="I41" s="24"/>
      <c r="O41" s="25">
        <f t="shared" si="1"/>
        <v>0.08330153125</v>
      </c>
      <c r="P41" s="25">
        <f t="shared" si="11"/>
        <v>9.168860045</v>
      </c>
      <c r="Q41" s="25">
        <f t="shared" si="2"/>
        <v>0.08330153125</v>
      </c>
      <c r="R41" s="25">
        <f t="shared" si="12"/>
        <v>9.168860045</v>
      </c>
      <c r="S41" s="26">
        <f t="shared" si="3"/>
        <v>10906.48123</v>
      </c>
      <c r="T41" s="26">
        <f t="shared" si="4"/>
        <v>0</v>
      </c>
      <c r="V41" s="25">
        <f t="shared" si="5"/>
        <v>0.08293433125</v>
      </c>
      <c r="W41" s="25">
        <f t="shared" si="13"/>
        <v>8.936272794</v>
      </c>
      <c r="X41" s="25">
        <f t="shared" si="6"/>
        <v>0.08293433125</v>
      </c>
      <c r="Y41" s="25">
        <f t="shared" si="14"/>
        <v>8.936272794</v>
      </c>
      <c r="Z41" s="26">
        <f t="shared" si="7"/>
        <v>11190.34773</v>
      </c>
      <c r="AA41" s="26">
        <f t="shared" si="8"/>
        <v>0</v>
      </c>
    </row>
    <row r="42" ht="15.75" customHeight="1">
      <c r="D42" s="21">
        <f t="shared" si="9"/>
        <v>47</v>
      </c>
      <c r="E42" s="22">
        <v>100000.0</v>
      </c>
      <c r="F42" s="22"/>
      <c r="G42" s="23">
        <f t="shared" si="10"/>
        <v>49</v>
      </c>
      <c r="H42" s="24">
        <v>100000.0</v>
      </c>
      <c r="I42" s="24"/>
      <c r="O42" s="25">
        <f t="shared" si="1"/>
        <v>0.08310373125</v>
      </c>
      <c r="P42" s="25">
        <f t="shared" si="11"/>
        <v>9.930826526</v>
      </c>
      <c r="Q42" s="25">
        <f t="shared" si="2"/>
        <v>0.08310373125</v>
      </c>
      <c r="R42" s="25">
        <f t="shared" si="12"/>
        <v>9.930826526</v>
      </c>
      <c r="S42" s="26">
        <f t="shared" si="3"/>
        <v>10069.6553</v>
      </c>
      <c r="T42" s="26">
        <f t="shared" si="4"/>
        <v>0</v>
      </c>
      <c r="V42" s="25">
        <f t="shared" si="5"/>
        <v>0.08279333125</v>
      </c>
      <c r="W42" s="25">
        <f t="shared" si="13"/>
        <v>9.676136588</v>
      </c>
      <c r="X42" s="25">
        <f t="shared" si="6"/>
        <v>0.08279333125</v>
      </c>
      <c r="Y42" s="25">
        <f t="shared" si="14"/>
        <v>9.676136588</v>
      </c>
      <c r="Z42" s="26">
        <f t="shared" si="7"/>
        <v>10334.70322</v>
      </c>
      <c r="AA42" s="26">
        <f t="shared" si="8"/>
        <v>0</v>
      </c>
    </row>
    <row r="43" ht="15.75" customHeight="1">
      <c r="D43" s="21">
        <f t="shared" si="9"/>
        <v>48</v>
      </c>
      <c r="E43" s="22">
        <v>100000.0</v>
      </c>
      <c r="F43" s="22"/>
      <c r="G43" s="23">
        <f t="shared" si="10"/>
        <v>50</v>
      </c>
      <c r="H43" s="24">
        <v>100000.0</v>
      </c>
      <c r="I43" s="24"/>
      <c r="O43" s="25">
        <f t="shared" si="1"/>
        <v>0.08293433125</v>
      </c>
      <c r="P43" s="25">
        <f t="shared" si="11"/>
        <v>10.75443298</v>
      </c>
      <c r="Q43" s="25">
        <f t="shared" si="2"/>
        <v>0.08293433125</v>
      </c>
      <c r="R43" s="25">
        <f t="shared" si="12"/>
        <v>10.75443298</v>
      </c>
      <c r="S43" s="26">
        <f t="shared" si="3"/>
        <v>9298.491158</v>
      </c>
      <c r="T43" s="26">
        <f t="shared" si="4"/>
        <v>0</v>
      </c>
      <c r="V43" s="25">
        <f t="shared" si="5"/>
        <v>0.08268073125</v>
      </c>
      <c r="W43" s="25">
        <f t="shared" si="13"/>
        <v>10.47616664</v>
      </c>
      <c r="X43" s="25">
        <f t="shared" si="6"/>
        <v>0.08268073125</v>
      </c>
      <c r="Y43" s="25">
        <f t="shared" si="14"/>
        <v>10.47616664</v>
      </c>
      <c r="Z43" s="26">
        <f t="shared" si="7"/>
        <v>9545.476267</v>
      </c>
      <c r="AA43" s="26">
        <f t="shared" si="8"/>
        <v>0</v>
      </c>
    </row>
    <row r="44" ht="15.75" customHeight="1">
      <c r="D44" s="21">
        <f t="shared" si="9"/>
        <v>49</v>
      </c>
      <c r="E44" s="22">
        <v>100000.0</v>
      </c>
      <c r="F44" s="22"/>
      <c r="G44" s="23">
        <f t="shared" si="10"/>
        <v>51</v>
      </c>
      <c r="H44" s="24">
        <v>100000.0</v>
      </c>
      <c r="I44" s="24"/>
      <c r="O44" s="25">
        <f t="shared" si="1"/>
        <v>0.08279333125</v>
      </c>
      <c r="P44" s="25">
        <f t="shared" si="11"/>
        <v>11.64482832</v>
      </c>
      <c r="Q44" s="25">
        <f t="shared" si="2"/>
        <v>0.08279333125</v>
      </c>
      <c r="R44" s="25">
        <f t="shared" si="12"/>
        <v>11.64482832</v>
      </c>
      <c r="S44" s="26">
        <f t="shared" si="3"/>
        <v>8587.503164</v>
      </c>
      <c r="T44" s="26">
        <f t="shared" si="4"/>
        <v>0</v>
      </c>
      <c r="V44" s="25">
        <f t="shared" si="5"/>
        <v>0.08259653125</v>
      </c>
      <c r="W44" s="25">
        <f t="shared" si="13"/>
        <v>11.34146166</v>
      </c>
      <c r="X44" s="25">
        <f t="shared" si="6"/>
        <v>0.08259653125</v>
      </c>
      <c r="Y44" s="25">
        <f t="shared" si="14"/>
        <v>11.34146166</v>
      </c>
      <c r="Z44" s="26">
        <f t="shared" si="7"/>
        <v>8817.205664</v>
      </c>
      <c r="AA44" s="26">
        <f t="shared" si="8"/>
        <v>0</v>
      </c>
    </row>
    <row r="45" ht="15.75" customHeight="1">
      <c r="D45" s="21">
        <f t="shared" si="9"/>
        <v>50</v>
      </c>
      <c r="E45" s="22">
        <v>100000.0</v>
      </c>
      <c r="F45" s="22"/>
      <c r="G45" s="23">
        <f t="shared" si="10"/>
        <v>52</v>
      </c>
      <c r="H45" s="24">
        <v>100000.0</v>
      </c>
      <c r="I45" s="24"/>
      <c r="O45" s="25">
        <f t="shared" si="1"/>
        <v>0.08268073125</v>
      </c>
      <c r="P45" s="25">
        <f t="shared" si="11"/>
        <v>12.60763124</v>
      </c>
      <c r="Q45" s="25">
        <f t="shared" si="2"/>
        <v>0.08268073125</v>
      </c>
      <c r="R45" s="25">
        <f t="shared" si="12"/>
        <v>12.60763124</v>
      </c>
      <c r="S45" s="26">
        <f t="shared" si="3"/>
        <v>7931.704071</v>
      </c>
      <c r="T45" s="26">
        <f t="shared" si="4"/>
        <v>0</v>
      </c>
      <c r="V45" s="25">
        <f t="shared" si="5"/>
        <v>0.08254073125</v>
      </c>
      <c r="W45" s="25">
        <f t="shared" si="13"/>
        <v>12.2775942</v>
      </c>
      <c r="X45" s="25">
        <f t="shared" si="6"/>
        <v>0.08254073125</v>
      </c>
      <c r="Y45" s="25">
        <f t="shared" si="14"/>
        <v>12.2775942</v>
      </c>
      <c r="Z45" s="26">
        <f t="shared" si="7"/>
        <v>8144.918163</v>
      </c>
      <c r="AA45" s="26">
        <f t="shared" si="8"/>
        <v>0</v>
      </c>
    </row>
    <row r="46" ht="15.75" customHeight="1">
      <c r="D46" s="21">
        <f t="shared" si="9"/>
        <v>51</v>
      </c>
      <c r="E46" s="22">
        <v>100000.0</v>
      </c>
      <c r="F46" s="22"/>
      <c r="G46" s="23">
        <f t="shared" si="10"/>
        <v>53</v>
      </c>
      <c r="H46" s="24">
        <v>100000.0</v>
      </c>
      <c r="I46" s="24"/>
      <c r="O46" s="25">
        <f t="shared" si="1"/>
        <v>0.08259653125</v>
      </c>
      <c r="P46" s="25">
        <f t="shared" si="11"/>
        <v>13.64897784</v>
      </c>
      <c r="Q46" s="25">
        <f t="shared" si="2"/>
        <v>0.08259653125</v>
      </c>
      <c r="R46" s="25">
        <f t="shared" si="12"/>
        <v>13.64897784</v>
      </c>
      <c r="S46" s="26">
        <f t="shared" si="3"/>
        <v>7326.555962</v>
      </c>
      <c r="T46" s="26">
        <f t="shared" si="4"/>
        <v>0</v>
      </c>
      <c r="V46" s="25">
        <f t="shared" si="5"/>
        <v>0.08251333125</v>
      </c>
      <c r="W46" s="25">
        <f t="shared" si="13"/>
        <v>13.2906594</v>
      </c>
      <c r="X46" s="25">
        <f t="shared" si="6"/>
        <v>0.08251333125</v>
      </c>
      <c r="Y46" s="25">
        <f t="shared" si="14"/>
        <v>13.2906594</v>
      </c>
      <c r="Z46" s="26">
        <f t="shared" si="7"/>
        <v>7524.081161</v>
      </c>
      <c r="AA46" s="26">
        <f t="shared" si="8"/>
        <v>0</v>
      </c>
    </row>
    <row r="47" ht="15.75" customHeight="1">
      <c r="D47" s="21">
        <f t="shared" si="9"/>
        <v>52</v>
      </c>
      <c r="E47" s="22">
        <v>100000.0</v>
      </c>
      <c r="F47" s="22"/>
      <c r="G47" s="23">
        <f t="shared" si="10"/>
        <v>54</v>
      </c>
      <c r="H47" s="24">
        <v>100000.0</v>
      </c>
      <c r="I47" s="24"/>
      <c r="O47" s="25">
        <f t="shared" si="1"/>
        <v>0.08254073125</v>
      </c>
      <c r="P47" s="25">
        <f t="shared" si="11"/>
        <v>14.77557446</v>
      </c>
      <c r="Q47" s="25">
        <f t="shared" si="2"/>
        <v>0.08254073125</v>
      </c>
      <c r="R47" s="25">
        <f t="shared" si="12"/>
        <v>14.77557446</v>
      </c>
      <c r="S47" s="26">
        <f t="shared" si="3"/>
        <v>6767.926371</v>
      </c>
      <c r="T47" s="26">
        <f t="shared" si="4"/>
        <v>0</v>
      </c>
      <c r="V47" s="25">
        <f t="shared" si="5"/>
        <v>0.08251433125</v>
      </c>
      <c r="W47" s="25">
        <f t="shared" si="13"/>
        <v>14.38732927</v>
      </c>
      <c r="X47" s="25">
        <f t="shared" si="6"/>
        <v>0.08251433125</v>
      </c>
      <c r="Y47" s="25">
        <f t="shared" si="14"/>
        <v>14.38732927</v>
      </c>
      <c r="Z47" s="26">
        <f t="shared" si="7"/>
        <v>6950.560324</v>
      </c>
      <c r="AA47" s="26">
        <f t="shared" si="8"/>
        <v>0</v>
      </c>
    </row>
    <row r="48" ht="15.75" customHeight="1">
      <c r="D48" s="21">
        <f t="shared" si="9"/>
        <v>53</v>
      </c>
      <c r="E48" s="22">
        <v>100000.0</v>
      </c>
      <c r="F48" s="22"/>
      <c r="G48" s="23">
        <f t="shared" si="10"/>
        <v>55</v>
      </c>
      <c r="H48" s="24">
        <v>100000.0</v>
      </c>
      <c r="I48" s="24"/>
      <c r="O48" s="25">
        <f t="shared" si="1"/>
        <v>0.08251333125</v>
      </c>
      <c r="P48" s="25">
        <f t="shared" si="11"/>
        <v>15.99475632</v>
      </c>
      <c r="Q48" s="25">
        <f t="shared" si="2"/>
        <v>0.08251333125</v>
      </c>
      <c r="R48" s="25">
        <f t="shared" si="12"/>
        <v>15.99475632</v>
      </c>
      <c r="S48" s="26">
        <f t="shared" si="3"/>
        <v>6252.048982</v>
      </c>
      <c r="T48" s="26">
        <f t="shared" si="4"/>
        <v>0</v>
      </c>
      <c r="V48" s="25">
        <f t="shared" si="5"/>
        <v>0.08254373125</v>
      </c>
      <c r="W48" s="25">
        <f t="shared" si="13"/>
        <v>15.57491311</v>
      </c>
      <c r="X48" s="25">
        <f t="shared" si="6"/>
        <v>0.08254373125</v>
      </c>
      <c r="Y48" s="25">
        <f t="shared" si="14"/>
        <v>15.57491311</v>
      </c>
      <c r="Z48" s="26">
        <f t="shared" si="7"/>
        <v>6420.581565</v>
      </c>
      <c r="AA48" s="26">
        <f t="shared" si="8"/>
        <v>0</v>
      </c>
    </row>
    <row r="49" ht="15.75" customHeight="1">
      <c r="D49" s="21">
        <f t="shared" si="9"/>
        <v>54</v>
      </c>
      <c r="E49" s="22">
        <v>100000.0</v>
      </c>
      <c r="F49" s="22"/>
      <c r="G49" s="23">
        <f t="shared" si="10"/>
        <v>56</v>
      </c>
      <c r="H49" s="24">
        <v>100000.0</v>
      </c>
      <c r="I49" s="24"/>
      <c r="O49" s="25">
        <f t="shared" si="1"/>
        <v>0.08251433125</v>
      </c>
      <c r="P49" s="25">
        <f t="shared" si="11"/>
        <v>17.31455295</v>
      </c>
      <c r="Q49" s="25">
        <f t="shared" si="2"/>
        <v>0.08251433125</v>
      </c>
      <c r="R49" s="25">
        <f t="shared" si="12"/>
        <v>17.31455295</v>
      </c>
      <c r="S49" s="26">
        <f t="shared" si="3"/>
        <v>5775.488418</v>
      </c>
      <c r="T49" s="26">
        <f t="shared" si="4"/>
        <v>0</v>
      </c>
      <c r="V49" s="25">
        <f t="shared" si="5"/>
        <v>0.08260153125</v>
      </c>
      <c r="W49" s="25">
        <f t="shared" si="13"/>
        <v>16.86142478</v>
      </c>
      <c r="X49" s="25">
        <f t="shared" si="6"/>
        <v>0.08260153125</v>
      </c>
      <c r="Y49" s="25">
        <f t="shared" si="14"/>
        <v>16.86142478</v>
      </c>
      <c r="Z49" s="26">
        <f t="shared" si="7"/>
        <v>5930.696918</v>
      </c>
      <c r="AA49" s="26">
        <f t="shared" si="8"/>
        <v>0</v>
      </c>
    </row>
    <row r="50" ht="15.75" customHeight="1">
      <c r="D50" s="21">
        <f t="shared" si="9"/>
        <v>55</v>
      </c>
      <c r="E50" s="22">
        <v>100000.0</v>
      </c>
      <c r="F50" s="22"/>
      <c r="G50" s="23">
        <f t="shared" si="10"/>
        <v>57</v>
      </c>
      <c r="H50" s="24">
        <v>100000.0</v>
      </c>
      <c r="I50" s="24"/>
      <c r="O50" s="25">
        <f t="shared" si="1"/>
        <v>0.08254373125</v>
      </c>
      <c r="P50" s="25">
        <f t="shared" si="11"/>
        <v>18.74376075</v>
      </c>
      <c r="Q50" s="25">
        <f t="shared" si="2"/>
        <v>0.08254373125</v>
      </c>
      <c r="R50" s="25">
        <f t="shared" si="12"/>
        <v>18.74376075</v>
      </c>
      <c r="S50" s="26">
        <f t="shared" si="3"/>
        <v>5335.108644</v>
      </c>
      <c r="T50" s="26">
        <f t="shared" si="4"/>
        <v>0</v>
      </c>
      <c r="V50" s="25">
        <f t="shared" si="5"/>
        <v>0.08268773125</v>
      </c>
      <c r="W50" s="25">
        <f t="shared" si="13"/>
        <v>18.25565774</v>
      </c>
      <c r="X50" s="25">
        <f t="shared" si="6"/>
        <v>0.08268773125</v>
      </c>
      <c r="Y50" s="25">
        <f t="shared" si="14"/>
        <v>18.25565774</v>
      </c>
      <c r="Z50" s="26">
        <f t="shared" si="7"/>
        <v>5477.753878</v>
      </c>
      <c r="AA50" s="26">
        <f t="shared" si="8"/>
        <v>0</v>
      </c>
    </row>
    <row r="51" ht="15.75" customHeight="1">
      <c r="D51" s="21">
        <f t="shared" si="9"/>
        <v>56</v>
      </c>
      <c r="E51" s="22">
        <v>100000.0</v>
      </c>
      <c r="F51" s="22"/>
      <c r="G51" s="23">
        <f t="shared" si="10"/>
        <v>58</v>
      </c>
      <c r="H51" s="24">
        <v>100000.0</v>
      </c>
      <c r="I51" s="24"/>
      <c r="O51" s="25">
        <f t="shared" si="1"/>
        <v>0.08260153125</v>
      </c>
      <c r="P51" s="25">
        <f t="shared" si="11"/>
        <v>20.29202409</v>
      </c>
      <c r="Q51" s="25">
        <f t="shared" si="2"/>
        <v>0.08260153125</v>
      </c>
      <c r="R51" s="25">
        <f t="shared" si="12"/>
        <v>20.29202409</v>
      </c>
      <c r="S51" s="26">
        <f t="shared" si="3"/>
        <v>4928.044612</v>
      </c>
      <c r="T51" s="26">
        <f t="shared" si="4"/>
        <v>0</v>
      </c>
      <c r="V51" s="25">
        <f t="shared" si="5"/>
        <v>0.08280233125</v>
      </c>
      <c r="W51" s="25">
        <f t="shared" si="13"/>
        <v>19.76726876</v>
      </c>
      <c r="X51" s="25">
        <f t="shared" si="6"/>
        <v>0.08280233125</v>
      </c>
      <c r="Y51" s="25">
        <f t="shared" si="14"/>
        <v>19.76726876</v>
      </c>
      <c r="Z51" s="26">
        <f t="shared" si="7"/>
        <v>5058.867828</v>
      </c>
      <c r="AA51" s="26">
        <f t="shared" si="8"/>
        <v>0</v>
      </c>
    </row>
    <row r="52" ht="15.75" customHeight="1">
      <c r="D52" s="21">
        <f t="shared" si="9"/>
        <v>57</v>
      </c>
      <c r="E52" s="22">
        <v>100000.0</v>
      </c>
      <c r="F52" s="22"/>
      <c r="G52" s="23">
        <f t="shared" si="10"/>
        <v>59</v>
      </c>
      <c r="H52" s="24">
        <v>100000.0</v>
      </c>
      <c r="I52" s="24"/>
      <c r="O52" s="25">
        <f t="shared" si="1"/>
        <v>0.08268773125</v>
      </c>
      <c r="P52" s="25">
        <f t="shared" si="11"/>
        <v>21.96992553</v>
      </c>
      <c r="Q52" s="25">
        <f t="shared" si="2"/>
        <v>0.08268773125</v>
      </c>
      <c r="R52" s="25">
        <f t="shared" si="12"/>
        <v>21.96992553</v>
      </c>
      <c r="S52" s="26">
        <f t="shared" si="3"/>
        <v>4551.676786</v>
      </c>
      <c r="T52" s="26">
        <f t="shared" si="4"/>
        <v>0</v>
      </c>
      <c r="V52" s="25">
        <f t="shared" si="5"/>
        <v>0.08294533125</v>
      </c>
      <c r="W52" s="25">
        <f t="shared" si="13"/>
        <v>21.40687142</v>
      </c>
      <c r="X52" s="25">
        <f t="shared" si="6"/>
        <v>0.08294533125</v>
      </c>
      <c r="Y52" s="25">
        <f t="shared" si="14"/>
        <v>21.40687142</v>
      </c>
      <c r="Z52" s="26">
        <f t="shared" si="7"/>
        <v>4671.397237</v>
      </c>
      <c r="AA52" s="26">
        <f t="shared" si="8"/>
        <v>0</v>
      </c>
    </row>
    <row r="53" ht="15.75" customHeight="1">
      <c r="D53" s="21">
        <f t="shared" si="9"/>
        <v>58</v>
      </c>
      <c r="E53" s="22">
        <v>100000.0</v>
      </c>
      <c r="F53" s="22"/>
      <c r="G53" s="23">
        <f t="shared" si="10"/>
        <v>60</v>
      </c>
      <c r="H53" s="24">
        <v>100000.0</v>
      </c>
      <c r="I53" s="24"/>
      <c r="O53" s="25">
        <f t="shared" si="1"/>
        <v>0.08280233125</v>
      </c>
      <c r="P53" s="25">
        <f t="shared" si="11"/>
        <v>23.78908658</v>
      </c>
      <c r="Q53" s="25">
        <f t="shared" si="2"/>
        <v>0.08280233125</v>
      </c>
      <c r="R53" s="25">
        <f t="shared" si="12"/>
        <v>23.78908658</v>
      </c>
      <c r="S53" s="26">
        <f t="shared" si="3"/>
        <v>4203.608225</v>
      </c>
      <c r="T53" s="26">
        <f t="shared" si="4"/>
        <v>0</v>
      </c>
      <c r="V53" s="25">
        <f t="shared" si="5"/>
        <v>0.08311673125</v>
      </c>
      <c r="W53" s="25">
        <f t="shared" si="13"/>
        <v>23.1861406</v>
      </c>
      <c r="X53" s="25">
        <f t="shared" si="6"/>
        <v>0.08311673125</v>
      </c>
      <c r="Y53" s="25">
        <f t="shared" si="14"/>
        <v>23.1861406</v>
      </c>
      <c r="Z53" s="26">
        <f t="shared" si="7"/>
        <v>4312.921315</v>
      </c>
      <c r="AA53" s="26">
        <f t="shared" si="8"/>
        <v>0</v>
      </c>
    </row>
    <row r="54" ht="15.75" customHeight="1">
      <c r="D54" s="21">
        <f t="shared" si="9"/>
        <v>59</v>
      </c>
      <c r="E54" s="22">
        <v>100000.0</v>
      </c>
      <c r="F54" s="22"/>
      <c r="G54" s="23">
        <f t="shared" si="10"/>
        <v>61</v>
      </c>
      <c r="H54" s="24">
        <v>100000.0</v>
      </c>
      <c r="I54" s="24"/>
      <c r="O54" s="25">
        <f t="shared" si="1"/>
        <v>0.08294533125</v>
      </c>
      <c r="P54" s="25">
        <f t="shared" si="11"/>
        <v>25.76228024</v>
      </c>
      <c r="Q54" s="25">
        <f t="shared" si="2"/>
        <v>0.08294533125</v>
      </c>
      <c r="R54" s="25">
        <f t="shared" si="12"/>
        <v>25.76228024</v>
      </c>
      <c r="S54" s="26">
        <f t="shared" si="3"/>
        <v>3881.643979</v>
      </c>
      <c r="T54" s="26">
        <f t="shared" si="4"/>
        <v>0</v>
      </c>
      <c r="V54" s="25">
        <f t="shared" si="5"/>
        <v>0.08331653125</v>
      </c>
      <c r="W54" s="25">
        <f t="shared" si="13"/>
        <v>25.11792941</v>
      </c>
      <c r="X54" s="25">
        <f t="shared" si="6"/>
        <v>0.08331653125</v>
      </c>
      <c r="Y54" s="25">
        <f t="shared" si="14"/>
        <v>25.11792941</v>
      </c>
      <c r="Z54" s="26">
        <f t="shared" si="7"/>
        <v>3981.219884</v>
      </c>
      <c r="AA54" s="26">
        <f t="shared" si="8"/>
        <v>0</v>
      </c>
    </row>
    <row r="55" ht="15.75" customHeight="1">
      <c r="D55" s="21">
        <f t="shared" si="9"/>
        <v>60</v>
      </c>
      <c r="E55" s="22">
        <v>100000.0</v>
      </c>
      <c r="F55" s="22"/>
      <c r="G55" s="23">
        <f t="shared" si="10"/>
        <v>62</v>
      </c>
      <c r="H55" s="24">
        <v>100000.0</v>
      </c>
      <c r="I55" s="24"/>
      <c r="O55" s="25">
        <f t="shared" si="1"/>
        <v>0.08311673125</v>
      </c>
      <c r="P55" s="25">
        <f t="shared" si="11"/>
        <v>27.90355677</v>
      </c>
      <c r="Q55" s="25">
        <f t="shared" si="2"/>
        <v>0.08311673125</v>
      </c>
      <c r="R55" s="25">
        <f t="shared" si="12"/>
        <v>27.90355677</v>
      </c>
      <c r="S55" s="26">
        <f t="shared" si="3"/>
        <v>3583.772522</v>
      </c>
      <c r="T55" s="26">
        <f t="shared" si="4"/>
        <v>0</v>
      </c>
      <c r="V55" s="25">
        <f t="shared" si="5"/>
        <v>0.08354473125</v>
      </c>
      <c r="W55" s="25">
        <f t="shared" si="13"/>
        <v>27.21640007</v>
      </c>
      <c r="X55" s="25">
        <f t="shared" si="6"/>
        <v>0.08354473125</v>
      </c>
      <c r="Y55" s="25">
        <f t="shared" si="14"/>
        <v>27.21640007</v>
      </c>
      <c r="Z55" s="26">
        <f t="shared" si="7"/>
        <v>3674.255219</v>
      </c>
      <c r="AA55" s="26">
        <f t="shared" si="8"/>
        <v>0</v>
      </c>
    </row>
    <row r="56" ht="15.75" customHeight="1">
      <c r="D56" s="21">
        <f t="shared" si="9"/>
        <v>61</v>
      </c>
      <c r="E56" s="22">
        <v>100000.0</v>
      </c>
      <c r="F56" s="22"/>
      <c r="G56" s="23">
        <f t="shared" si="10"/>
        <v>63</v>
      </c>
      <c r="H56" s="24">
        <v>100000.0</v>
      </c>
      <c r="I56" s="24"/>
      <c r="O56" s="25">
        <f t="shared" si="1"/>
        <v>0.08331653125</v>
      </c>
      <c r="P56" s="25">
        <f t="shared" si="11"/>
        <v>30.22838433</v>
      </c>
      <c r="Q56" s="25">
        <f t="shared" si="2"/>
        <v>0.08331653125</v>
      </c>
      <c r="R56" s="25">
        <f t="shared" si="12"/>
        <v>30.22838433</v>
      </c>
      <c r="S56" s="26">
        <f t="shared" si="3"/>
        <v>3308.14902</v>
      </c>
      <c r="T56" s="26">
        <f t="shared" si="4"/>
        <v>0</v>
      </c>
      <c r="V56" s="25">
        <f t="shared" si="5"/>
        <v>0.08380133125</v>
      </c>
      <c r="W56" s="25">
        <f t="shared" si="13"/>
        <v>29.49717063</v>
      </c>
      <c r="X56" s="25">
        <f t="shared" si="6"/>
        <v>0.08380133125</v>
      </c>
      <c r="Y56" s="25">
        <f t="shared" si="14"/>
        <v>29.49717063</v>
      </c>
      <c r="Z56" s="26">
        <f t="shared" si="7"/>
        <v>3390.155662</v>
      </c>
      <c r="AA56" s="26">
        <f t="shared" si="8"/>
        <v>0</v>
      </c>
    </row>
    <row r="57" ht="15.75" customHeight="1">
      <c r="D57" s="21">
        <f t="shared" si="9"/>
        <v>62</v>
      </c>
      <c r="E57" s="22">
        <v>100000.0</v>
      </c>
      <c r="F57" s="22"/>
      <c r="G57" s="23">
        <f t="shared" si="10"/>
        <v>64</v>
      </c>
      <c r="H57" s="24">
        <v>100000.0</v>
      </c>
      <c r="I57" s="24"/>
      <c r="O57" s="25">
        <f t="shared" si="1"/>
        <v>0.08354473125</v>
      </c>
      <c r="P57" s="25">
        <f t="shared" si="11"/>
        <v>32.75380657</v>
      </c>
      <c r="Q57" s="25">
        <f t="shared" si="2"/>
        <v>0.08354473125</v>
      </c>
      <c r="R57" s="25">
        <f t="shared" si="12"/>
        <v>32.75380657</v>
      </c>
      <c r="S57" s="26">
        <f t="shared" si="3"/>
        <v>3053.080251</v>
      </c>
      <c r="T57" s="26">
        <f t="shared" si="4"/>
        <v>0</v>
      </c>
      <c r="V57" s="25">
        <f t="shared" si="5"/>
        <v>0.08408633125</v>
      </c>
      <c r="W57" s="25">
        <f t="shared" si="13"/>
        <v>31.97747949</v>
      </c>
      <c r="X57" s="25">
        <f t="shared" si="6"/>
        <v>0.08408633125</v>
      </c>
      <c r="Y57" s="25">
        <f t="shared" si="14"/>
        <v>31.97747949</v>
      </c>
      <c r="Z57" s="26">
        <f t="shared" si="7"/>
        <v>3127.200818</v>
      </c>
      <c r="AA57" s="26">
        <f t="shared" si="8"/>
        <v>0</v>
      </c>
    </row>
    <row r="58" ht="15.75" customHeight="1">
      <c r="D58" s="21">
        <f t="shared" si="9"/>
        <v>63</v>
      </c>
      <c r="E58" s="22">
        <v>100000.0</v>
      </c>
      <c r="F58" s="22"/>
      <c r="G58" s="23">
        <f t="shared" si="10"/>
        <v>65</v>
      </c>
      <c r="H58" s="24">
        <v>100000.0</v>
      </c>
      <c r="I58" s="24"/>
      <c r="O58" s="25">
        <f t="shared" si="1"/>
        <v>0.08380133125</v>
      </c>
      <c r="P58" s="25">
        <f t="shared" si="11"/>
        <v>35.49861917</v>
      </c>
      <c r="Q58" s="25">
        <f t="shared" si="2"/>
        <v>0.08380133125</v>
      </c>
      <c r="R58" s="25">
        <f t="shared" si="12"/>
        <v>35.49861917</v>
      </c>
      <c r="S58" s="26">
        <f t="shared" si="3"/>
        <v>2817.010981</v>
      </c>
      <c r="T58" s="26">
        <f t="shared" si="4"/>
        <v>0</v>
      </c>
      <c r="V58" s="25">
        <f t="shared" si="5"/>
        <v>0.08439973125</v>
      </c>
      <c r="W58" s="25">
        <f t="shared" si="13"/>
        <v>34.67637016</v>
      </c>
      <c r="X58" s="25">
        <f t="shared" si="6"/>
        <v>0.08439973125</v>
      </c>
      <c r="Y58" s="25">
        <f t="shared" si="14"/>
        <v>34.67637016</v>
      </c>
      <c r="Z58" s="26">
        <f t="shared" si="7"/>
        <v>2883.808182</v>
      </c>
      <c r="AA58" s="26">
        <f t="shared" si="8"/>
        <v>0</v>
      </c>
    </row>
    <row r="59" ht="15.75" customHeight="1">
      <c r="D59" s="21">
        <f t="shared" si="9"/>
        <v>64</v>
      </c>
      <c r="E59" s="22">
        <v>100000.0</v>
      </c>
      <c r="F59" s="22"/>
      <c r="G59" s="23">
        <f t="shared" si="10"/>
        <v>66</v>
      </c>
      <c r="H59" s="24">
        <v>100000.0</v>
      </c>
      <c r="I59" s="24"/>
      <c r="O59" s="25">
        <f t="shared" si="1"/>
        <v>0.08408633125</v>
      </c>
      <c r="P59" s="25">
        <f t="shared" si="11"/>
        <v>38.48356782</v>
      </c>
      <c r="Q59" s="25">
        <f t="shared" si="2"/>
        <v>0.08408633125</v>
      </c>
      <c r="R59" s="25">
        <f t="shared" si="12"/>
        <v>38.48356782</v>
      </c>
      <c r="S59" s="26">
        <f t="shared" si="3"/>
        <v>2598.511668</v>
      </c>
      <c r="T59" s="26">
        <f t="shared" si="4"/>
        <v>0</v>
      </c>
      <c r="V59" s="25">
        <f t="shared" si="5"/>
        <v>0.08474153125</v>
      </c>
      <c r="W59" s="25">
        <f t="shared" si="13"/>
        <v>37.61489887</v>
      </c>
      <c r="X59" s="25">
        <f t="shared" si="6"/>
        <v>0.08474153125</v>
      </c>
      <c r="Y59" s="25">
        <f t="shared" si="14"/>
        <v>37.61489887</v>
      </c>
      <c r="Z59" s="26">
        <f t="shared" si="7"/>
        <v>2658.521039</v>
      </c>
      <c r="AA59" s="26">
        <f t="shared" si="8"/>
        <v>0</v>
      </c>
    </row>
    <row r="60" ht="15.75" customHeight="1">
      <c r="D60" s="21">
        <f t="shared" si="9"/>
        <v>65</v>
      </c>
      <c r="E60" s="22"/>
      <c r="F60" s="22">
        <v>40000.0</v>
      </c>
      <c r="G60" s="23">
        <f t="shared" si="10"/>
        <v>67</v>
      </c>
      <c r="H60" s="24"/>
      <c r="I60" s="24">
        <v>40000.0</v>
      </c>
      <c r="O60" s="25">
        <f t="shared" si="1"/>
        <v>0.08439973125</v>
      </c>
      <c r="P60" s="25">
        <f t="shared" si="11"/>
        <v>41.7315706</v>
      </c>
      <c r="Q60" s="25">
        <f t="shared" si="2"/>
        <v>0.03306486317</v>
      </c>
      <c r="R60" s="25">
        <f t="shared" si="12"/>
        <v>39.75602172</v>
      </c>
      <c r="S60" s="26">
        <f t="shared" si="3"/>
        <v>0</v>
      </c>
      <c r="T60" s="26">
        <f t="shared" si="4"/>
        <v>1006.136889</v>
      </c>
      <c r="V60" s="25">
        <f t="shared" si="5"/>
        <v>0.08511173125</v>
      </c>
      <c r="W60" s="25">
        <f t="shared" si="13"/>
        <v>40.81636803</v>
      </c>
      <c r="X60" s="25">
        <f t="shared" si="6"/>
        <v>0.03491486317</v>
      </c>
      <c r="Y60" s="25">
        <f t="shared" si="14"/>
        <v>38.92821791</v>
      </c>
      <c r="Z60" s="26">
        <f t="shared" si="7"/>
        <v>0</v>
      </c>
      <c r="AA60" s="26">
        <f t="shared" si="8"/>
        <v>1027.532267</v>
      </c>
    </row>
    <row r="61" ht="15.75" customHeight="1">
      <c r="D61" s="21">
        <f t="shared" si="9"/>
        <v>66</v>
      </c>
      <c r="E61" s="22"/>
      <c r="F61" s="22">
        <v>40000.0</v>
      </c>
      <c r="G61" s="23">
        <f t="shared" si="10"/>
        <v>68</v>
      </c>
      <c r="H61" s="24"/>
      <c r="I61" s="24">
        <v>40000.0</v>
      </c>
      <c r="O61" s="25">
        <f t="shared" si="1"/>
        <v>0.08474153125</v>
      </c>
      <c r="P61" s="25">
        <f t="shared" si="11"/>
        <v>45.26796779</v>
      </c>
      <c r="Q61" s="25">
        <f t="shared" si="2"/>
        <v>0.03401936317</v>
      </c>
      <c r="R61" s="25">
        <f t="shared" si="12"/>
        <v>41.10849626</v>
      </c>
      <c r="S61" s="26">
        <f t="shared" si="3"/>
        <v>0</v>
      </c>
      <c r="T61" s="26">
        <f t="shared" si="4"/>
        <v>973.0348623</v>
      </c>
      <c r="V61" s="25">
        <f t="shared" si="5"/>
        <v>0.08551033125</v>
      </c>
      <c r="W61" s="25">
        <f t="shared" si="13"/>
        <v>44.30658918</v>
      </c>
      <c r="X61" s="25">
        <f t="shared" si="6"/>
        <v>0.03575136317</v>
      </c>
      <c r="Y61" s="25">
        <f t="shared" si="14"/>
        <v>40.31995477</v>
      </c>
      <c r="Z61" s="26">
        <f t="shared" si="7"/>
        <v>0</v>
      </c>
      <c r="AA61" s="26">
        <f t="shared" si="8"/>
        <v>992.0646049</v>
      </c>
    </row>
    <row r="62" ht="15.75" customHeight="1">
      <c r="D62" s="21">
        <f t="shared" si="9"/>
        <v>67</v>
      </c>
      <c r="E62" s="22"/>
      <c r="F62" s="22">
        <v>40000.0</v>
      </c>
      <c r="G62" s="23">
        <f t="shared" si="10"/>
        <v>69</v>
      </c>
      <c r="H62" s="24"/>
      <c r="I62" s="24">
        <v>40000.0</v>
      </c>
      <c r="O62" s="25">
        <f t="shared" si="1"/>
        <v>0.08511173125</v>
      </c>
      <c r="P62" s="25">
        <f t="shared" si="11"/>
        <v>49.1208029</v>
      </c>
      <c r="Q62" s="25">
        <f t="shared" si="2"/>
        <v>0.03491486317</v>
      </c>
      <c r="R62" s="25">
        <f t="shared" si="12"/>
        <v>42.54379378</v>
      </c>
      <c r="S62" s="26">
        <f t="shared" si="3"/>
        <v>0</v>
      </c>
      <c r="T62" s="26">
        <f t="shared" si="4"/>
        <v>940.2076412</v>
      </c>
      <c r="V62" s="25">
        <f t="shared" si="5"/>
        <v>0.08593733125</v>
      </c>
      <c r="W62" s="25">
        <f t="shared" si="13"/>
        <v>48.11417921</v>
      </c>
      <c r="X62" s="25">
        <f t="shared" si="6"/>
        <v>0.03652886317</v>
      </c>
      <c r="Y62" s="25">
        <f t="shared" si="14"/>
        <v>41.79279688</v>
      </c>
      <c r="Z62" s="26">
        <f t="shared" si="7"/>
        <v>0</v>
      </c>
      <c r="AA62" s="26">
        <f t="shared" si="8"/>
        <v>957.1027303</v>
      </c>
    </row>
    <row r="63" ht="15.75" customHeight="1">
      <c r="D63" s="21">
        <f t="shared" si="9"/>
        <v>68</v>
      </c>
      <c r="E63" s="22"/>
      <c r="F63" s="22">
        <v>40000.0</v>
      </c>
      <c r="G63" s="23">
        <f t="shared" si="10"/>
        <v>70</v>
      </c>
      <c r="H63" s="24"/>
      <c r="I63" s="24">
        <v>40000.0</v>
      </c>
      <c r="O63" s="25">
        <f t="shared" si="1"/>
        <v>0.08551033125</v>
      </c>
      <c r="P63" s="25">
        <f t="shared" si="11"/>
        <v>53.32113903</v>
      </c>
      <c r="Q63" s="25">
        <f t="shared" si="2"/>
        <v>0.03575136317</v>
      </c>
      <c r="R63" s="25">
        <f t="shared" si="12"/>
        <v>44.06479241</v>
      </c>
      <c r="S63" s="26">
        <f t="shared" si="3"/>
        <v>0</v>
      </c>
      <c r="T63" s="26">
        <f t="shared" si="4"/>
        <v>907.7541914</v>
      </c>
      <c r="V63" s="25">
        <f t="shared" si="5"/>
        <v>0.08639273125</v>
      </c>
      <c r="W63" s="25">
        <f t="shared" si="13"/>
        <v>52.27089457</v>
      </c>
      <c r="X63" s="25">
        <f t="shared" si="6"/>
        <v>0.03724736317</v>
      </c>
      <c r="Y63" s="25">
        <f t="shared" si="14"/>
        <v>43.34946836</v>
      </c>
      <c r="Z63" s="26">
        <f t="shared" si="7"/>
        <v>0</v>
      </c>
      <c r="AA63" s="26">
        <f t="shared" si="8"/>
        <v>922.7333462</v>
      </c>
    </row>
    <row r="64" ht="15.75" customHeight="1">
      <c r="D64" s="21">
        <f t="shared" si="9"/>
        <v>69</v>
      </c>
      <c r="E64" s="22"/>
      <c r="F64" s="22">
        <v>40000.0</v>
      </c>
      <c r="G64" s="23">
        <f t="shared" si="10"/>
        <v>71</v>
      </c>
      <c r="H64" s="24"/>
      <c r="I64" s="24">
        <v>40000.0</v>
      </c>
      <c r="O64" s="25">
        <f t="shared" si="1"/>
        <v>0.08593733125</v>
      </c>
      <c r="P64" s="25">
        <f t="shared" si="11"/>
        <v>57.90341542</v>
      </c>
      <c r="Q64" s="25">
        <f t="shared" si="2"/>
        <v>0.03652886317</v>
      </c>
      <c r="R64" s="25">
        <f t="shared" si="12"/>
        <v>45.67442918</v>
      </c>
      <c r="S64" s="26">
        <f t="shared" si="3"/>
        <v>0</v>
      </c>
      <c r="T64" s="26">
        <f t="shared" si="4"/>
        <v>875.7635447</v>
      </c>
      <c r="V64" s="25">
        <f t="shared" si="5"/>
        <v>0.08687653125</v>
      </c>
      <c r="W64" s="25">
        <f t="shared" si="13"/>
        <v>56.81200857</v>
      </c>
      <c r="X64" s="25">
        <f t="shared" si="6"/>
        <v>0.03790686317</v>
      </c>
      <c r="Y64" s="25">
        <f t="shared" si="14"/>
        <v>44.99271073</v>
      </c>
      <c r="Z64" s="26">
        <f t="shared" si="7"/>
        <v>0</v>
      </c>
      <c r="AA64" s="26">
        <f t="shared" si="8"/>
        <v>889.0328978</v>
      </c>
    </row>
    <row r="65" ht="15.75" customHeight="1">
      <c r="D65" s="21">
        <f t="shared" si="9"/>
        <v>70</v>
      </c>
      <c r="E65" s="22"/>
      <c r="F65" s="22">
        <v>40000.0</v>
      </c>
      <c r="G65" s="23">
        <f t="shared" si="10"/>
        <v>72</v>
      </c>
      <c r="H65" s="24"/>
      <c r="I65" s="24">
        <v>40000.0</v>
      </c>
      <c r="O65" s="25">
        <f t="shared" si="1"/>
        <v>0.08639273125</v>
      </c>
      <c r="P65" s="25">
        <f t="shared" si="11"/>
        <v>62.90584962</v>
      </c>
      <c r="Q65" s="25">
        <f t="shared" si="2"/>
        <v>0.03724736317</v>
      </c>
      <c r="R65" s="25">
        <f t="shared" si="12"/>
        <v>47.37568123</v>
      </c>
      <c r="S65" s="26">
        <f t="shared" si="3"/>
        <v>0</v>
      </c>
      <c r="T65" s="26">
        <f t="shared" si="4"/>
        <v>844.3150359</v>
      </c>
      <c r="V65" s="25">
        <f t="shared" si="5"/>
        <v>0.08738873125</v>
      </c>
      <c r="W65" s="25">
        <f t="shared" si="13"/>
        <v>61.77673792</v>
      </c>
      <c r="X65" s="25">
        <f t="shared" si="6"/>
        <v>0.03850736317</v>
      </c>
      <c r="Y65" s="25">
        <f t="shared" si="14"/>
        <v>46.72526138</v>
      </c>
      <c r="Z65" s="26">
        <f t="shared" si="7"/>
        <v>0</v>
      </c>
      <c r="AA65" s="26">
        <f t="shared" si="8"/>
        <v>856.0679773</v>
      </c>
    </row>
    <row r="66" ht="15.75" customHeight="1">
      <c r="D66" s="21">
        <f t="shared" si="9"/>
        <v>71</v>
      </c>
      <c r="E66" s="22"/>
      <c r="F66" s="22">
        <v>40000.0</v>
      </c>
      <c r="G66" s="23">
        <f t="shared" si="10"/>
        <v>73</v>
      </c>
      <c r="H66" s="24"/>
      <c r="I66" s="24">
        <v>40000.0</v>
      </c>
      <c r="O66" s="25">
        <f t="shared" si="1"/>
        <v>0.08687653125</v>
      </c>
      <c r="P66" s="25">
        <f t="shared" si="11"/>
        <v>68.37089163</v>
      </c>
      <c r="Q66" s="25">
        <f t="shared" si="2"/>
        <v>0.03790686317</v>
      </c>
      <c r="R66" s="25">
        <f t="shared" si="12"/>
        <v>49.1715447</v>
      </c>
      <c r="S66" s="26">
        <f t="shared" si="3"/>
        <v>0</v>
      </c>
      <c r="T66" s="26">
        <f t="shared" si="4"/>
        <v>813.4786134</v>
      </c>
      <c r="V66" s="25">
        <f t="shared" si="5"/>
        <v>0.08792933125</v>
      </c>
      <c r="W66" s="25">
        <f t="shared" si="13"/>
        <v>67.20872517</v>
      </c>
      <c r="X66" s="25">
        <f t="shared" si="6"/>
        <v>0.03904886317</v>
      </c>
      <c r="Y66" s="25">
        <f t="shared" si="14"/>
        <v>48.54982972</v>
      </c>
      <c r="Z66" s="26">
        <f t="shared" si="7"/>
        <v>0</v>
      </c>
      <c r="AA66" s="26">
        <f t="shared" si="8"/>
        <v>823.8957836</v>
      </c>
    </row>
    <row r="67" ht="15.75" customHeight="1">
      <c r="D67" s="21">
        <f t="shared" si="9"/>
        <v>72</v>
      </c>
      <c r="E67" s="22"/>
      <c r="F67" s="22">
        <v>40000.0</v>
      </c>
      <c r="G67" s="23">
        <f t="shared" si="10"/>
        <v>74</v>
      </c>
      <c r="H67" s="24"/>
      <c r="I67" s="24">
        <v>40000.0</v>
      </c>
      <c r="O67" s="25">
        <f t="shared" si="1"/>
        <v>0.08738873125</v>
      </c>
      <c r="P67" s="25">
        <f t="shared" si="11"/>
        <v>74.34573711</v>
      </c>
      <c r="Q67" s="25">
        <f t="shared" si="2"/>
        <v>0.03850736317</v>
      </c>
      <c r="R67" s="25">
        <f t="shared" si="12"/>
        <v>51.06501123</v>
      </c>
      <c r="S67" s="26">
        <f t="shared" si="3"/>
        <v>0</v>
      </c>
      <c r="T67" s="26">
        <f t="shared" si="4"/>
        <v>783.3152102</v>
      </c>
      <c r="V67" s="25">
        <f t="shared" si="5"/>
        <v>0.08849833125</v>
      </c>
      <c r="W67" s="25">
        <f t="shared" si="13"/>
        <v>73.1565852</v>
      </c>
      <c r="X67" s="25">
        <f t="shared" si="6"/>
        <v>0.03953136317</v>
      </c>
      <c r="Y67" s="25">
        <f t="shared" si="14"/>
        <v>50.46907067</v>
      </c>
      <c r="Z67" s="26">
        <f t="shared" si="7"/>
        <v>0</v>
      </c>
      <c r="AA67" s="26">
        <f t="shared" si="8"/>
        <v>792.5646236</v>
      </c>
    </row>
    <row r="68" ht="15.75" customHeight="1">
      <c r="D68" s="21">
        <f t="shared" si="9"/>
        <v>73</v>
      </c>
      <c r="E68" s="22"/>
      <c r="F68" s="22">
        <v>40000.0</v>
      </c>
      <c r="G68" s="23">
        <f t="shared" si="10"/>
        <v>75</v>
      </c>
      <c r="H68" s="24"/>
      <c r="I68" s="24">
        <v>40000.0</v>
      </c>
      <c r="O68" s="25">
        <f t="shared" si="1"/>
        <v>0.08792933125</v>
      </c>
      <c r="P68" s="25">
        <f t="shared" si="11"/>
        <v>80.88290805</v>
      </c>
      <c r="Q68" s="25">
        <f t="shared" si="2"/>
        <v>0.03904886317</v>
      </c>
      <c r="R68" s="25">
        <f t="shared" si="12"/>
        <v>53.05904186</v>
      </c>
      <c r="S68" s="26">
        <f t="shared" si="3"/>
        <v>0</v>
      </c>
      <c r="T68" s="26">
        <f t="shared" si="4"/>
        <v>753.8771639</v>
      </c>
      <c r="V68" s="25">
        <f t="shared" si="5"/>
        <v>0.08909573125</v>
      </c>
      <c r="W68" s="25">
        <f t="shared" si="13"/>
        <v>79.67452465</v>
      </c>
      <c r="X68" s="25">
        <f t="shared" si="6"/>
        <v>0.03995486317</v>
      </c>
      <c r="Y68" s="25">
        <f t="shared" si="14"/>
        <v>52.48555549</v>
      </c>
      <c r="Z68" s="26">
        <f t="shared" si="7"/>
        <v>0</v>
      </c>
      <c r="AA68" s="26">
        <f t="shared" si="8"/>
        <v>762.1144452</v>
      </c>
    </row>
    <row r="69" ht="15.75" customHeight="1">
      <c r="D69" s="21">
        <f t="shared" si="9"/>
        <v>74</v>
      </c>
      <c r="E69" s="22"/>
      <c r="F69" s="22">
        <v>40000.0</v>
      </c>
      <c r="G69" s="23">
        <f t="shared" si="10"/>
        <v>76</v>
      </c>
      <c r="H69" s="24"/>
      <c r="I69" s="24">
        <v>40000.0</v>
      </c>
      <c r="O69" s="25">
        <f t="shared" si="1"/>
        <v>0.08849833125</v>
      </c>
      <c r="P69" s="25">
        <f t="shared" si="11"/>
        <v>88.04091044</v>
      </c>
      <c r="Q69" s="25">
        <f t="shared" si="2"/>
        <v>0.03953136317</v>
      </c>
      <c r="R69" s="25">
        <f t="shared" si="12"/>
        <v>55.15653812</v>
      </c>
      <c r="S69" s="26">
        <f t="shared" si="3"/>
        <v>0</v>
      </c>
      <c r="T69" s="26">
        <f t="shared" si="4"/>
        <v>725.2086764</v>
      </c>
      <c r="V69" s="25">
        <f t="shared" si="5"/>
        <v>0.08972153125</v>
      </c>
      <c r="W69" s="25">
        <f t="shared" si="13"/>
        <v>86.823045</v>
      </c>
      <c r="X69" s="25">
        <f t="shared" si="6"/>
        <v>0.04031936317</v>
      </c>
      <c r="Y69" s="25">
        <f t="shared" si="14"/>
        <v>54.60173966</v>
      </c>
      <c r="Z69" s="26">
        <f t="shared" si="7"/>
        <v>0</v>
      </c>
      <c r="AA69" s="26">
        <f t="shared" si="8"/>
        <v>732.5773913</v>
      </c>
    </row>
    <row r="70" ht="15.75" customHeight="1">
      <c r="D70" s="21">
        <f t="shared" si="9"/>
        <v>75</v>
      </c>
      <c r="E70" s="22"/>
      <c r="F70" s="22">
        <v>40000.0</v>
      </c>
      <c r="G70" s="23">
        <f t="shared" si="10"/>
        <v>77</v>
      </c>
      <c r="H70" s="24"/>
      <c r="I70" s="24">
        <v>40000.0</v>
      </c>
      <c r="O70" s="25">
        <f t="shared" si="1"/>
        <v>0.08909573125</v>
      </c>
      <c r="P70" s="25">
        <f t="shared" si="11"/>
        <v>95.88497974</v>
      </c>
      <c r="Q70" s="25">
        <f t="shared" si="2"/>
        <v>0.03995486317</v>
      </c>
      <c r="R70" s="25">
        <f t="shared" si="12"/>
        <v>57.36031005</v>
      </c>
      <c r="S70" s="26">
        <f t="shared" si="3"/>
        <v>0</v>
      </c>
      <c r="T70" s="26">
        <f t="shared" si="4"/>
        <v>697.3463004</v>
      </c>
      <c r="V70" s="25">
        <f t="shared" si="5"/>
        <v>0.09037573125</v>
      </c>
      <c r="W70" s="25">
        <f t="shared" si="13"/>
        <v>94.66974119</v>
      </c>
      <c r="X70" s="25">
        <f t="shared" si="6"/>
        <v>0.04062486317</v>
      </c>
      <c r="Y70" s="25">
        <f t="shared" si="14"/>
        <v>56.81992786</v>
      </c>
      <c r="Z70" s="26">
        <f t="shared" si="7"/>
        <v>0</v>
      </c>
      <c r="AA70" s="26">
        <f t="shared" si="8"/>
        <v>703.9783665</v>
      </c>
    </row>
    <row r="71" ht="15.75" customHeight="1">
      <c r="D71" s="21">
        <f t="shared" si="9"/>
        <v>76</v>
      </c>
      <c r="E71" s="22"/>
      <c r="F71" s="22">
        <v>40000.0</v>
      </c>
      <c r="G71" s="23">
        <f t="shared" si="10"/>
        <v>78</v>
      </c>
      <c r="H71" s="24"/>
      <c r="I71" s="24">
        <v>40000.0</v>
      </c>
      <c r="O71" s="25">
        <f t="shared" si="1"/>
        <v>0.08972153125</v>
      </c>
      <c r="P71" s="25">
        <f t="shared" si="11"/>
        <v>104.4879269</v>
      </c>
      <c r="Q71" s="25">
        <f t="shared" si="2"/>
        <v>0.04031936317</v>
      </c>
      <c r="R71" s="25">
        <f t="shared" si="12"/>
        <v>59.67304122</v>
      </c>
      <c r="S71" s="26">
        <f t="shared" si="3"/>
        <v>0</v>
      </c>
      <c r="T71" s="26">
        <f t="shared" si="4"/>
        <v>670.3194471</v>
      </c>
      <c r="V71" s="25">
        <f t="shared" si="5"/>
        <v>0.09105833125</v>
      </c>
      <c r="W71" s="25">
        <f t="shared" si="13"/>
        <v>103.2902098</v>
      </c>
      <c r="X71" s="25">
        <f t="shared" si="6"/>
        <v>0.04087136317</v>
      </c>
      <c r="Y71" s="25">
        <f t="shared" si="14"/>
        <v>59.14223577</v>
      </c>
      <c r="Z71" s="26">
        <f t="shared" si="7"/>
        <v>0</v>
      </c>
      <c r="AA71" s="26">
        <f t="shared" si="8"/>
        <v>676.3356082</v>
      </c>
    </row>
    <row r="72" ht="15.75" customHeight="1">
      <c r="D72" s="21">
        <f t="shared" si="9"/>
        <v>77</v>
      </c>
      <c r="E72" s="22"/>
      <c r="F72" s="22">
        <v>40000.0</v>
      </c>
      <c r="G72" s="23">
        <f t="shared" si="10"/>
        <v>79</v>
      </c>
      <c r="H72" s="24"/>
      <c r="I72" s="24">
        <v>40000.0</v>
      </c>
      <c r="O72" s="25">
        <f t="shared" si="1"/>
        <v>0.09037573125</v>
      </c>
      <c r="P72" s="25">
        <f t="shared" si="11"/>
        <v>113.9310997</v>
      </c>
      <c r="Q72" s="25">
        <f t="shared" si="2"/>
        <v>0.04062486317</v>
      </c>
      <c r="R72" s="25">
        <f t="shared" si="12"/>
        <v>62.09725036</v>
      </c>
      <c r="S72" s="26">
        <f t="shared" si="3"/>
        <v>0</v>
      </c>
      <c r="T72" s="26">
        <f t="shared" si="4"/>
        <v>644.1509048</v>
      </c>
      <c r="V72" s="25">
        <f t="shared" si="5"/>
        <v>0.09176933125</v>
      </c>
      <c r="W72" s="25">
        <f t="shared" si="13"/>
        <v>112.7690833</v>
      </c>
      <c r="X72" s="25">
        <f t="shared" si="6"/>
        <v>0.04105886317</v>
      </c>
      <c r="Y72" s="25">
        <f t="shared" si="14"/>
        <v>61.57054873</v>
      </c>
      <c r="Z72" s="26">
        <f t="shared" si="7"/>
        <v>0</v>
      </c>
      <c r="AA72" s="26">
        <f t="shared" si="8"/>
        <v>649.6612556</v>
      </c>
    </row>
    <row r="73" ht="15.75" customHeight="1">
      <c r="D73" s="21">
        <f t="shared" si="9"/>
        <v>78</v>
      </c>
      <c r="E73" s="22"/>
      <c r="F73" s="22">
        <v>40000.0</v>
      </c>
      <c r="G73" s="23">
        <f t="shared" si="10"/>
        <v>80</v>
      </c>
      <c r="H73" s="24"/>
      <c r="I73" s="24">
        <v>40000.0</v>
      </c>
      <c r="O73" s="25">
        <f t="shared" si="1"/>
        <v>0.09105833125</v>
      </c>
      <c r="P73" s="25">
        <f t="shared" si="11"/>
        <v>124.3054756</v>
      </c>
      <c r="Q73" s="25">
        <f t="shared" si="2"/>
        <v>0.04087136317</v>
      </c>
      <c r="R73" s="25">
        <f t="shared" si="12"/>
        <v>64.63524963</v>
      </c>
      <c r="S73" s="26">
        <f t="shared" si="3"/>
        <v>0</v>
      </c>
      <c r="T73" s="26">
        <f t="shared" si="4"/>
        <v>618.8573608</v>
      </c>
      <c r="V73" s="25">
        <f t="shared" si="5"/>
        <v>0.09250873125</v>
      </c>
      <c r="W73" s="25">
        <f t="shared" si="13"/>
        <v>123.2012081</v>
      </c>
      <c r="X73" s="25">
        <f t="shared" si="6"/>
        <v>0.04118736317</v>
      </c>
      <c r="Y73" s="25">
        <f t="shared" si="14"/>
        <v>64.10647729</v>
      </c>
      <c r="Z73" s="26">
        <f t="shared" si="7"/>
        <v>0</v>
      </c>
      <c r="AA73" s="26">
        <f t="shared" si="8"/>
        <v>623.9619098</v>
      </c>
    </row>
    <row r="74" ht="15.75" customHeight="1">
      <c r="D74" s="21">
        <f t="shared" si="9"/>
        <v>79</v>
      </c>
      <c r="E74" s="22"/>
      <c r="F74" s="22">
        <v>40000.0</v>
      </c>
      <c r="G74" s="23">
        <f t="shared" si="10"/>
        <v>81</v>
      </c>
      <c r="H74" s="24"/>
      <c r="I74" s="24">
        <v>40000.0</v>
      </c>
      <c r="O74" s="25">
        <f t="shared" si="1"/>
        <v>0.09176933125</v>
      </c>
      <c r="P74" s="25">
        <f t="shared" si="11"/>
        <v>135.7129059</v>
      </c>
      <c r="Q74" s="25">
        <f t="shared" si="2"/>
        <v>0.04105886317</v>
      </c>
      <c r="R74" s="25">
        <f t="shared" si="12"/>
        <v>67.2890995</v>
      </c>
      <c r="S74" s="26">
        <f t="shared" si="3"/>
        <v>0</v>
      </c>
      <c r="T74" s="26">
        <f t="shared" si="4"/>
        <v>594.4499228</v>
      </c>
      <c r="V74" s="25">
        <f t="shared" si="5"/>
        <v>0.09327653125</v>
      </c>
      <c r="W74" s="25">
        <f t="shared" si="13"/>
        <v>134.6929895</v>
      </c>
      <c r="X74" s="25">
        <f t="shared" si="6"/>
        <v>0.04125686317</v>
      </c>
      <c r="Y74" s="25">
        <f t="shared" si="14"/>
        <v>66.75130945</v>
      </c>
      <c r="Z74" s="26">
        <f t="shared" si="7"/>
        <v>0</v>
      </c>
      <c r="AA74" s="26">
        <f t="shared" si="8"/>
        <v>599.2391809</v>
      </c>
    </row>
    <row r="75" ht="15.75" customHeight="1">
      <c r="D75" s="21">
        <f t="shared" si="9"/>
        <v>80</v>
      </c>
      <c r="E75" s="22"/>
      <c r="F75" s="22">
        <v>40000.0</v>
      </c>
      <c r="G75" s="23">
        <f t="shared" si="10"/>
        <v>82</v>
      </c>
      <c r="H75" s="24"/>
      <c r="I75" s="24">
        <v>40000.0</v>
      </c>
      <c r="O75" s="25">
        <f t="shared" si="1"/>
        <v>0.09250873125</v>
      </c>
      <c r="P75" s="25">
        <f t="shared" si="11"/>
        <v>148.2675347</v>
      </c>
      <c r="Q75" s="25">
        <f t="shared" si="2"/>
        <v>0.04118736317</v>
      </c>
      <c r="R75" s="25">
        <f t="shared" si="12"/>
        <v>70.06056008</v>
      </c>
      <c r="S75" s="26">
        <f t="shared" si="3"/>
        <v>0</v>
      </c>
      <c r="T75" s="26">
        <f t="shared" si="4"/>
        <v>570.9346308</v>
      </c>
      <c r="V75" s="25">
        <f t="shared" si="5"/>
        <v>0.09407273125</v>
      </c>
      <c r="W75" s="25">
        <f t="shared" si="13"/>
        <v>147.3639269</v>
      </c>
      <c r="X75" s="25">
        <f t="shared" si="6"/>
        <v>0.04126736317</v>
      </c>
      <c r="Y75" s="25">
        <f t="shared" si="14"/>
        <v>69.50595998</v>
      </c>
      <c r="Z75" s="26">
        <f t="shared" si="7"/>
        <v>0</v>
      </c>
      <c r="AA75" s="26">
        <f t="shared" si="8"/>
        <v>575.4902171</v>
      </c>
    </row>
    <row r="76" ht="15.75" customHeight="1">
      <c r="D76" s="21">
        <f t="shared" si="9"/>
        <v>81</v>
      </c>
      <c r="E76" s="22"/>
      <c r="F76" s="22">
        <v>40000.0</v>
      </c>
      <c r="G76" s="23">
        <f t="shared" si="10"/>
        <v>83</v>
      </c>
      <c r="H76" s="24"/>
      <c r="I76" s="24">
        <v>40000.0</v>
      </c>
      <c r="O76" s="25">
        <f t="shared" si="1"/>
        <v>0.09327653125</v>
      </c>
      <c r="P76" s="25">
        <f t="shared" si="11"/>
        <v>162.097416</v>
      </c>
      <c r="Q76" s="25">
        <f t="shared" si="2"/>
        <v>0.04125686317</v>
      </c>
      <c r="R76" s="25">
        <f t="shared" si="12"/>
        <v>72.95103902</v>
      </c>
      <c r="S76" s="26">
        <f t="shared" si="3"/>
        <v>0</v>
      </c>
      <c r="T76" s="26">
        <f t="shared" si="4"/>
        <v>548.3129581</v>
      </c>
      <c r="V76" s="25">
        <f t="shared" si="5"/>
        <v>0.09489733125</v>
      </c>
      <c r="W76" s="25">
        <f t="shared" si="13"/>
        <v>161.3483703</v>
      </c>
      <c r="X76" s="25">
        <f t="shared" si="6"/>
        <v>0.04121886317</v>
      </c>
      <c r="Y76" s="25">
        <f t="shared" si="14"/>
        <v>72.37091663</v>
      </c>
      <c r="Z76" s="26">
        <f t="shared" si="7"/>
        <v>0</v>
      </c>
      <c r="AA76" s="26">
        <f t="shared" si="8"/>
        <v>552.7082129</v>
      </c>
    </row>
    <row r="77" ht="15.75" customHeight="1">
      <c r="D77" s="21">
        <f t="shared" si="9"/>
        <v>82</v>
      </c>
      <c r="E77" s="22"/>
      <c r="F77" s="22">
        <v>40000.0</v>
      </c>
      <c r="G77" s="23">
        <f t="shared" si="10"/>
        <v>84</v>
      </c>
      <c r="H77" s="24"/>
      <c r="I77" s="24">
        <v>40000.0</v>
      </c>
      <c r="O77" s="25">
        <f t="shared" si="1"/>
        <v>0.09407273125</v>
      </c>
      <c r="P77" s="25">
        <f t="shared" si="11"/>
        <v>177.3463627</v>
      </c>
      <c r="Q77" s="25">
        <f t="shared" si="2"/>
        <v>0.04126736317</v>
      </c>
      <c r="R77" s="25">
        <f t="shared" si="12"/>
        <v>75.96153604</v>
      </c>
      <c r="S77" s="26">
        <f t="shared" si="3"/>
        <v>0</v>
      </c>
      <c r="T77" s="26">
        <f t="shared" si="4"/>
        <v>526.5822953</v>
      </c>
      <c r="V77" s="25">
        <f t="shared" si="5"/>
        <v>0.09575033125</v>
      </c>
      <c r="W77" s="25">
        <f t="shared" si="13"/>
        <v>176.7975302</v>
      </c>
      <c r="X77" s="25">
        <f t="shared" si="6"/>
        <v>0.04111136317</v>
      </c>
      <c r="Y77" s="25">
        <f t="shared" si="14"/>
        <v>75.34618367</v>
      </c>
      <c r="Z77" s="26">
        <f t="shared" si="7"/>
        <v>0</v>
      </c>
      <c r="AA77" s="26">
        <f t="shared" si="8"/>
        <v>530.8828935</v>
      </c>
    </row>
    <row r="78" ht="15.75" customHeight="1">
      <c r="D78" s="21">
        <f t="shared" si="9"/>
        <v>83</v>
      </c>
      <c r="E78" s="22"/>
      <c r="F78" s="22">
        <v>40000.0</v>
      </c>
      <c r="G78" s="23">
        <f t="shared" si="10"/>
        <v>85</v>
      </c>
      <c r="H78" s="24"/>
      <c r="I78" s="24">
        <v>40000.0</v>
      </c>
      <c r="O78" s="25">
        <f t="shared" si="1"/>
        <v>0.09489733125</v>
      </c>
      <c r="P78" s="25">
        <f t="shared" si="11"/>
        <v>194.1760592</v>
      </c>
      <c r="Q78" s="25">
        <f t="shared" si="2"/>
        <v>0.04121886317</v>
      </c>
      <c r="R78" s="25">
        <f t="shared" si="12"/>
        <v>79.0925842</v>
      </c>
      <c r="S78" s="26">
        <f t="shared" si="3"/>
        <v>0</v>
      </c>
      <c r="T78" s="26">
        <f t="shared" si="4"/>
        <v>505.7364152</v>
      </c>
      <c r="V78" s="25">
        <f t="shared" si="5"/>
        <v>0.09663173125</v>
      </c>
      <c r="W78" s="25">
        <f t="shared" si="13"/>
        <v>193.8817816</v>
      </c>
      <c r="X78" s="25">
        <f t="shared" si="6"/>
        <v>0.04094486317</v>
      </c>
      <c r="Y78" s="25">
        <f t="shared" si="14"/>
        <v>78.43122285</v>
      </c>
      <c r="Z78" s="26">
        <f t="shared" si="7"/>
        <v>0</v>
      </c>
      <c r="AA78" s="26">
        <f t="shared" si="8"/>
        <v>510.0009734</v>
      </c>
    </row>
    <row r="79" ht="15.75" customHeight="1">
      <c r="D79" s="21">
        <f t="shared" si="9"/>
        <v>84</v>
      </c>
      <c r="E79" s="22"/>
      <c r="F79" s="22">
        <v>40000.0</v>
      </c>
      <c r="G79" s="23">
        <f t="shared" si="10"/>
        <v>86</v>
      </c>
      <c r="H79" s="24"/>
      <c r="I79" s="24">
        <v>40000.0</v>
      </c>
      <c r="O79" s="25">
        <f t="shared" si="1"/>
        <v>0.09575033125</v>
      </c>
      <c r="P79" s="25">
        <f t="shared" si="11"/>
        <v>212.7684812</v>
      </c>
      <c r="Q79" s="25">
        <f t="shared" si="2"/>
        <v>0.04111136317</v>
      </c>
      <c r="R79" s="25">
        <f t="shared" si="12"/>
        <v>82.34418815</v>
      </c>
      <c r="S79" s="26">
        <f t="shared" si="3"/>
        <v>0</v>
      </c>
      <c r="T79" s="26">
        <f t="shared" si="4"/>
        <v>485.7659162</v>
      </c>
      <c r="V79" s="25">
        <f t="shared" si="5"/>
        <v>0.09754153125</v>
      </c>
      <c r="W79" s="25">
        <f t="shared" si="13"/>
        <v>212.7933075</v>
      </c>
      <c r="X79" s="25">
        <f t="shared" si="6"/>
        <v>0.04071936317</v>
      </c>
      <c r="Y79" s="25">
        <f t="shared" si="14"/>
        <v>81.6248923</v>
      </c>
      <c r="Z79" s="26">
        <f t="shared" si="7"/>
        <v>0</v>
      </c>
      <c r="AA79" s="26">
        <f t="shared" si="8"/>
        <v>490.0465884</v>
      </c>
    </row>
    <row r="80" ht="15.75" customHeight="1">
      <c r="D80" s="21">
        <f t="shared" si="9"/>
        <v>85</v>
      </c>
      <c r="E80" s="22"/>
      <c r="F80" s="22">
        <v>40000.0</v>
      </c>
      <c r="G80" s="23">
        <f t="shared" si="10"/>
        <v>87</v>
      </c>
      <c r="H80" s="24"/>
      <c r="I80" s="24">
        <v>40000.0</v>
      </c>
      <c r="O80" s="25">
        <f t="shared" si="1"/>
        <v>0.09663173125</v>
      </c>
      <c r="P80" s="25">
        <f t="shared" si="11"/>
        <v>233.3286679</v>
      </c>
      <c r="Q80" s="25">
        <f t="shared" si="2"/>
        <v>0.04094486317</v>
      </c>
      <c r="R80" s="25">
        <f t="shared" si="12"/>
        <v>85.71575967</v>
      </c>
      <c r="S80" s="26">
        <f t="shared" si="3"/>
        <v>0</v>
      </c>
      <c r="T80" s="26">
        <f t="shared" si="4"/>
        <v>466.6586419</v>
      </c>
      <c r="V80" s="25">
        <f t="shared" si="5"/>
        <v>0.09847973125</v>
      </c>
      <c r="W80" s="25">
        <f t="shared" si="13"/>
        <v>233.7491352</v>
      </c>
      <c r="X80" s="25">
        <f t="shared" si="6"/>
        <v>0.04043486317</v>
      </c>
      <c r="Y80" s="25">
        <f t="shared" si="14"/>
        <v>84.92538365</v>
      </c>
      <c r="Z80" s="26">
        <f t="shared" si="7"/>
        <v>0</v>
      </c>
      <c r="AA80" s="26">
        <f t="shared" si="8"/>
        <v>471.0016992</v>
      </c>
    </row>
    <row r="81" ht="15.75" customHeight="1">
      <c r="D81" s="21">
        <f t="shared" si="9"/>
        <v>86</v>
      </c>
      <c r="E81" s="22"/>
      <c r="F81" s="22">
        <v>40000.0</v>
      </c>
      <c r="G81" s="23">
        <f t="shared" si="10"/>
        <v>88</v>
      </c>
      <c r="H81" s="24"/>
      <c r="I81" s="24">
        <v>40000.0</v>
      </c>
      <c r="O81" s="25">
        <f t="shared" si="1"/>
        <v>0.09754153125</v>
      </c>
      <c r="P81" s="25">
        <f t="shared" si="11"/>
        <v>256.0879034</v>
      </c>
      <c r="Q81" s="25">
        <f t="shared" si="2"/>
        <v>0.04071936317</v>
      </c>
      <c r="R81" s="25">
        <f t="shared" si="12"/>
        <v>89.20605082</v>
      </c>
      <c r="S81" s="26">
        <f t="shared" si="3"/>
        <v>0</v>
      </c>
      <c r="T81" s="26">
        <f t="shared" si="4"/>
        <v>448.4000764</v>
      </c>
      <c r="V81" s="25">
        <f t="shared" si="5"/>
        <v>0.09944633125</v>
      </c>
      <c r="W81" s="25">
        <f t="shared" si="13"/>
        <v>256.9946291</v>
      </c>
      <c r="X81" s="25">
        <f t="shared" si="6"/>
        <v>0.04009136317</v>
      </c>
      <c r="Y81" s="25">
        <f t="shared" si="14"/>
        <v>88.33015805</v>
      </c>
      <c r="Z81" s="26">
        <f t="shared" si="7"/>
        <v>0</v>
      </c>
      <c r="AA81" s="26">
        <f t="shared" si="8"/>
        <v>452.846467</v>
      </c>
    </row>
    <row r="82" ht="15.75" customHeight="1">
      <c r="D82" s="21">
        <f t="shared" si="9"/>
        <v>87</v>
      </c>
      <c r="E82" s="22"/>
      <c r="F82" s="22">
        <v>40000.0</v>
      </c>
      <c r="G82" s="23">
        <f t="shared" si="10"/>
        <v>89</v>
      </c>
      <c r="H82" s="24"/>
      <c r="I82" s="24">
        <v>40000.0</v>
      </c>
      <c r="O82" s="25">
        <f t="shared" si="1"/>
        <v>0.09847973125</v>
      </c>
      <c r="P82" s="25">
        <f t="shared" si="11"/>
        <v>281.3073713</v>
      </c>
      <c r="Q82" s="25">
        <f t="shared" si="2"/>
        <v>0.04043486317</v>
      </c>
      <c r="R82" s="25">
        <f t="shared" si="12"/>
        <v>92.81308528</v>
      </c>
      <c r="S82" s="26">
        <f t="shared" si="3"/>
        <v>0</v>
      </c>
      <c r="T82" s="26">
        <f t="shared" si="4"/>
        <v>430.9737132</v>
      </c>
      <c r="V82" s="25">
        <f t="shared" si="5"/>
        <v>0.1004413313</v>
      </c>
      <c r="W82" s="25">
        <f t="shared" si="13"/>
        <v>282.8075118</v>
      </c>
      <c r="X82" s="25">
        <f t="shared" si="6"/>
        <v>0.03968886317</v>
      </c>
      <c r="Y82" s="25">
        <f t="shared" si="14"/>
        <v>91.8358816</v>
      </c>
      <c r="Z82" s="26">
        <f t="shared" si="7"/>
        <v>0</v>
      </c>
      <c r="AA82" s="26">
        <f t="shared" si="8"/>
        <v>435.5596016</v>
      </c>
    </row>
    <row r="83" ht="15.75" customHeight="1">
      <c r="D83" s="21">
        <f t="shared" si="9"/>
        <v>88</v>
      </c>
      <c r="E83" s="22"/>
      <c r="F83" s="22">
        <v>40000.0</v>
      </c>
      <c r="G83" s="23">
        <f t="shared" si="10"/>
        <v>90</v>
      </c>
      <c r="H83" s="24"/>
      <c r="I83" s="24">
        <v>40000.0</v>
      </c>
      <c r="O83" s="25">
        <f t="shared" si="1"/>
        <v>0.09944633125</v>
      </c>
      <c r="P83" s="25">
        <f t="shared" si="11"/>
        <v>309.2823574</v>
      </c>
      <c r="Q83" s="25">
        <f t="shared" si="2"/>
        <v>0.04009136317</v>
      </c>
      <c r="R83" s="25">
        <f t="shared" si="12"/>
        <v>96.53408839</v>
      </c>
      <c r="S83" s="26">
        <f t="shared" si="3"/>
        <v>0</v>
      </c>
      <c r="T83" s="26">
        <f t="shared" si="4"/>
        <v>414.3613999</v>
      </c>
      <c r="V83" s="25">
        <f t="shared" si="5"/>
        <v>0.1014647313</v>
      </c>
      <c r="W83" s="25">
        <f t="shared" si="13"/>
        <v>311.5025</v>
      </c>
      <c r="X83" s="25">
        <f t="shared" si="6"/>
        <v>0.03922736317</v>
      </c>
      <c r="Y83" s="25">
        <f t="shared" si="14"/>
        <v>95.43836108</v>
      </c>
      <c r="Z83" s="26">
        <f t="shared" si="7"/>
        <v>0</v>
      </c>
      <c r="AA83" s="26">
        <f t="shared" si="8"/>
        <v>419.1186809</v>
      </c>
    </row>
    <row r="84" ht="15.75" customHeight="1">
      <c r="D84" s="21">
        <f t="shared" si="9"/>
        <v>89</v>
      </c>
      <c r="E84" s="22"/>
      <c r="F84" s="22">
        <v>40000.0</v>
      </c>
      <c r="G84" s="23">
        <f t="shared" si="10"/>
        <v>91</v>
      </c>
      <c r="H84" s="24"/>
      <c r="I84" s="24">
        <v>40000.0</v>
      </c>
      <c r="O84" s="25">
        <f t="shared" si="1"/>
        <v>0.1004413313</v>
      </c>
      <c r="P84" s="25">
        <f t="shared" si="11"/>
        <v>340.3470891</v>
      </c>
      <c r="Q84" s="25">
        <f t="shared" si="2"/>
        <v>0.03968886317</v>
      </c>
      <c r="R84" s="25">
        <f t="shared" si="12"/>
        <v>100.3654166</v>
      </c>
      <c r="S84" s="26">
        <f t="shared" si="3"/>
        <v>0</v>
      </c>
      <c r="T84" s="26">
        <f t="shared" si="4"/>
        <v>398.5436553</v>
      </c>
      <c r="V84" s="25">
        <f t="shared" si="5"/>
        <v>0.1025165313</v>
      </c>
      <c r="W84" s="25">
        <f t="shared" si="13"/>
        <v>343.4366557</v>
      </c>
      <c r="X84" s="25">
        <f t="shared" si="6"/>
        <v>0.03870686317</v>
      </c>
      <c r="Y84" s="25">
        <f t="shared" si="14"/>
        <v>99.13248067</v>
      </c>
      <c r="Z84" s="26">
        <f t="shared" si="7"/>
        <v>0</v>
      </c>
      <c r="AA84" s="26">
        <f t="shared" si="8"/>
        <v>403.5004444</v>
      </c>
    </row>
    <row r="85" ht="15.75" customHeight="1">
      <c r="D85" s="21">
        <f t="shared" si="9"/>
        <v>90</v>
      </c>
      <c r="E85" s="22"/>
      <c r="F85" s="22">
        <v>40000.0</v>
      </c>
      <c r="G85" s="23">
        <f t="shared" si="10"/>
        <v>92</v>
      </c>
      <c r="H85" s="24"/>
      <c r="I85" s="24">
        <v>40000.0</v>
      </c>
      <c r="O85" s="25">
        <f t="shared" si="1"/>
        <v>0.1014647313</v>
      </c>
      <c r="P85" s="25">
        <f t="shared" si="11"/>
        <v>374.880315</v>
      </c>
      <c r="Q85" s="25">
        <f t="shared" si="2"/>
        <v>0.03922736317</v>
      </c>
      <c r="R85" s="25">
        <f t="shared" si="12"/>
        <v>104.3024873</v>
      </c>
      <c r="S85" s="26">
        <f t="shared" si="3"/>
        <v>0</v>
      </c>
      <c r="T85" s="26">
        <f t="shared" si="4"/>
        <v>383.499963</v>
      </c>
      <c r="V85" s="25">
        <f t="shared" si="5"/>
        <v>0.1035967313</v>
      </c>
      <c r="W85" s="25">
        <f t="shared" si="13"/>
        <v>379.0155707</v>
      </c>
      <c r="X85" s="25">
        <f t="shared" si="6"/>
        <v>0.03812736317</v>
      </c>
      <c r="Y85" s="25">
        <f t="shared" si="14"/>
        <v>102.9121408</v>
      </c>
      <c r="Z85" s="26">
        <f t="shared" si="7"/>
        <v>0</v>
      </c>
      <c r="AA85" s="26">
        <f t="shared" si="8"/>
        <v>388.6810604</v>
      </c>
    </row>
    <row r="86" ht="15.75" customHeight="1">
      <c r="D86" s="21">
        <f t="shared" si="9"/>
        <v>91</v>
      </c>
      <c r="E86" s="22"/>
      <c r="F86" s="22">
        <v>40000.0</v>
      </c>
      <c r="G86" s="23">
        <f t="shared" si="10"/>
        <v>93</v>
      </c>
      <c r="H86" s="24"/>
      <c r="I86" s="24">
        <v>40000.0</v>
      </c>
      <c r="O86" s="25">
        <f t="shared" si="1"/>
        <v>0.1025165313</v>
      </c>
      <c r="P86" s="25">
        <f t="shared" si="11"/>
        <v>413.3117445</v>
      </c>
      <c r="Q86" s="25">
        <f t="shared" si="2"/>
        <v>0.03870686317</v>
      </c>
      <c r="R86" s="25">
        <f t="shared" si="12"/>
        <v>108.3397094</v>
      </c>
      <c r="S86" s="26">
        <f t="shared" si="3"/>
        <v>0</v>
      </c>
      <c r="T86" s="26">
        <f t="shared" si="4"/>
        <v>369.2090392</v>
      </c>
      <c r="V86" s="25">
        <f t="shared" si="5"/>
        <v>0.1047053313</v>
      </c>
      <c r="W86" s="25">
        <f t="shared" si="13"/>
        <v>418.7005215</v>
      </c>
      <c r="X86" s="25">
        <f t="shared" si="6"/>
        <v>0.03748886317</v>
      </c>
      <c r="Y86" s="25">
        <f t="shared" si="14"/>
        <v>106.7701999</v>
      </c>
      <c r="Z86" s="26">
        <f t="shared" si="7"/>
        <v>0</v>
      </c>
      <c r="AA86" s="26">
        <f t="shared" si="8"/>
        <v>374.6363688</v>
      </c>
    </row>
    <row r="87" ht="15.75" customHeight="1">
      <c r="D87" s="21">
        <f t="shared" si="9"/>
        <v>92</v>
      </c>
      <c r="E87" s="22"/>
      <c r="F87" s="22">
        <v>40000.0</v>
      </c>
      <c r="G87" s="23">
        <f t="shared" si="10"/>
        <v>94</v>
      </c>
      <c r="H87" s="24"/>
      <c r="I87" s="24">
        <v>40000.0</v>
      </c>
      <c r="O87" s="25">
        <f t="shared" si="1"/>
        <v>0.1035967313</v>
      </c>
      <c r="P87" s="25">
        <f t="shared" si="11"/>
        <v>456.1294902</v>
      </c>
      <c r="Q87" s="25">
        <f t="shared" si="2"/>
        <v>0.03812736317</v>
      </c>
      <c r="R87" s="25">
        <f t="shared" si="12"/>
        <v>112.4704168</v>
      </c>
      <c r="S87" s="26">
        <f t="shared" si="3"/>
        <v>0</v>
      </c>
      <c r="T87" s="26">
        <f t="shared" si="4"/>
        <v>355.6490776</v>
      </c>
      <c r="V87" s="25">
        <f t="shared" si="5"/>
        <v>0.1058423313</v>
      </c>
      <c r="W87" s="25">
        <f t="shared" si="13"/>
        <v>463.0167608</v>
      </c>
      <c r="X87" s="25">
        <f t="shared" si="6"/>
        <v>0.03679136317</v>
      </c>
      <c r="Y87" s="25">
        <f t="shared" si="14"/>
        <v>110.6984211</v>
      </c>
      <c r="Z87" s="26">
        <f t="shared" si="7"/>
        <v>0</v>
      </c>
      <c r="AA87" s="26">
        <f t="shared" si="8"/>
        <v>361.3421004</v>
      </c>
    </row>
    <row r="88" ht="15.75" customHeight="1">
      <c r="D88" s="21">
        <f t="shared" si="9"/>
        <v>93</v>
      </c>
      <c r="E88" s="22"/>
      <c r="F88" s="22">
        <v>40000.0</v>
      </c>
      <c r="G88" s="23">
        <f t="shared" si="10"/>
        <v>95</v>
      </c>
      <c r="H88" s="24"/>
      <c r="I88" s="24">
        <v>40000.0</v>
      </c>
      <c r="O88" s="25">
        <f t="shared" si="1"/>
        <v>0.1047053313</v>
      </c>
      <c r="P88" s="25">
        <f t="shared" si="11"/>
        <v>503.8886796</v>
      </c>
      <c r="Q88" s="25">
        <f t="shared" si="2"/>
        <v>0.03748886317</v>
      </c>
      <c r="R88" s="25">
        <f t="shared" si="12"/>
        <v>116.6868049</v>
      </c>
      <c r="S88" s="26">
        <f t="shared" si="3"/>
        <v>0</v>
      </c>
      <c r="T88" s="26">
        <f t="shared" si="4"/>
        <v>342.7979714</v>
      </c>
      <c r="V88" s="25">
        <f t="shared" si="5"/>
        <v>0.1070077313</v>
      </c>
      <c r="W88" s="25">
        <f t="shared" si="13"/>
        <v>512.563134</v>
      </c>
      <c r="X88" s="25">
        <f t="shared" si="6"/>
        <v>0.03603486317</v>
      </c>
      <c r="Y88" s="25">
        <f t="shared" si="14"/>
        <v>114.6874236</v>
      </c>
      <c r="Z88" s="26">
        <f t="shared" si="7"/>
        <v>0</v>
      </c>
      <c r="AA88" s="26">
        <f t="shared" si="8"/>
        <v>348.7740743</v>
      </c>
    </row>
    <row r="89" ht="15.75" customHeight="1">
      <c r="D89" s="21">
        <f t="shared" si="9"/>
        <v>94</v>
      </c>
      <c r="E89" s="22"/>
      <c r="F89" s="22">
        <v>40000.0</v>
      </c>
      <c r="G89" s="23">
        <f t="shared" si="10"/>
        <v>96</v>
      </c>
      <c r="H89" s="24"/>
      <c r="I89" s="24">
        <v>40000.0</v>
      </c>
      <c r="O89" s="25">
        <f t="shared" si="1"/>
        <v>0.1058423313</v>
      </c>
      <c r="P89" s="25">
        <f t="shared" si="11"/>
        <v>557.2214322</v>
      </c>
      <c r="Q89" s="25">
        <f t="shared" si="2"/>
        <v>0.03679136317</v>
      </c>
      <c r="R89" s="25">
        <f t="shared" si="12"/>
        <v>120.9798715</v>
      </c>
      <c r="S89" s="26">
        <f t="shared" si="3"/>
        <v>0</v>
      </c>
      <c r="T89" s="26">
        <f t="shared" si="4"/>
        <v>330.6335137</v>
      </c>
      <c r="V89" s="25">
        <f t="shared" si="5"/>
        <v>0.1082015313</v>
      </c>
      <c r="W89" s="25">
        <f t="shared" si="13"/>
        <v>568.0232499</v>
      </c>
      <c r="X89" s="25">
        <f t="shared" si="6"/>
        <v>0.03521936317</v>
      </c>
      <c r="Y89" s="25">
        <f t="shared" si="14"/>
        <v>118.7266416</v>
      </c>
      <c r="Z89" s="26">
        <f t="shared" si="7"/>
        <v>0</v>
      </c>
      <c r="AA89" s="26">
        <f t="shared" si="8"/>
        <v>336.9083759</v>
      </c>
    </row>
    <row r="90" ht="15.75" customHeight="1">
      <c r="D90" s="21">
        <f t="shared" si="9"/>
        <v>95</v>
      </c>
      <c r="E90" s="22"/>
      <c r="F90" s="22">
        <v>40000.0</v>
      </c>
      <c r="G90" s="23">
        <f t="shared" si="10"/>
        <v>97</v>
      </c>
      <c r="H90" s="24"/>
      <c r="I90" s="24">
        <v>40000.0</v>
      </c>
      <c r="O90" s="25">
        <f t="shared" si="1"/>
        <v>0.1070077313</v>
      </c>
      <c r="P90" s="25">
        <f t="shared" si="11"/>
        <v>616.8484334</v>
      </c>
      <c r="Q90" s="25">
        <f t="shared" si="2"/>
        <v>0.03603486317</v>
      </c>
      <c r="R90" s="25">
        <f t="shared" si="12"/>
        <v>125.3393646</v>
      </c>
      <c r="S90" s="26">
        <f t="shared" si="3"/>
        <v>0</v>
      </c>
      <c r="T90" s="26">
        <f t="shared" si="4"/>
        <v>319.1335789</v>
      </c>
      <c r="V90" s="25">
        <f t="shared" si="5"/>
        <v>0.1094237313</v>
      </c>
      <c r="W90" s="25">
        <f t="shared" si="13"/>
        <v>630.1784734</v>
      </c>
      <c r="X90" s="25">
        <f t="shared" si="6"/>
        <v>0.03434486317</v>
      </c>
      <c r="Y90" s="25">
        <f t="shared" si="14"/>
        <v>122.8042919</v>
      </c>
      <c r="Z90" s="26">
        <f t="shared" si="7"/>
        <v>0</v>
      </c>
      <c r="AA90" s="26">
        <f t="shared" si="8"/>
        <v>325.721515</v>
      </c>
    </row>
    <row r="91" ht="15.75" customHeight="1">
      <c r="D91" s="21">
        <f t="shared" si="9"/>
        <v>96</v>
      </c>
      <c r="E91" s="22"/>
      <c r="F91" s="22">
        <v>40000.0</v>
      </c>
      <c r="G91" s="23">
        <f t="shared" si="10"/>
        <v>98</v>
      </c>
      <c r="H91" s="24"/>
      <c r="I91" s="24">
        <v>40000.0</v>
      </c>
      <c r="O91" s="25">
        <f t="shared" si="1"/>
        <v>0.1082015313</v>
      </c>
      <c r="P91" s="25">
        <f t="shared" si="11"/>
        <v>683.5923785</v>
      </c>
      <c r="Q91" s="25">
        <f t="shared" si="2"/>
        <v>0.03521936317</v>
      </c>
      <c r="R91" s="25">
        <f t="shared" si="12"/>
        <v>129.7537372</v>
      </c>
      <c r="S91" s="26">
        <f t="shared" si="3"/>
        <v>0</v>
      </c>
      <c r="T91" s="26">
        <f t="shared" si="4"/>
        <v>308.2762845</v>
      </c>
      <c r="V91" s="25">
        <f t="shared" si="5"/>
        <v>0.1106743313</v>
      </c>
      <c r="W91" s="25">
        <f t="shared" si="13"/>
        <v>699.9230545</v>
      </c>
      <c r="X91" s="25">
        <f t="shared" si="6"/>
        <v>0.03341136317</v>
      </c>
      <c r="Y91" s="25">
        <f t="shared" si="14"/>
        <v>126.9073507</v>
      </c>
      <c r="Z91" s="26">
        <f t="shared" si="7"/>
        <v>0</v>
      </c>
      <c r="AA91" s="26">
        <f t="shared" si="8"/>
        <v>315.1905685</v>
      </c>
    </row>
    <row r="92" ht="15.75" customHeight="1">
      <c r="D92" s="21">
        <f t="shared" si="9"/>
        <v>97</v>
      </c>
      <c r="E92" s="22"/>
      <c r="F92" s="22">
        <v>40000.0</v>
      </c>
      <c r="G92" s="23">
        <f t="shared" si="10"/>
        <v>99</v>
      </c>
      <c r="H92" s="24"/>
      <c r="I92" s="24">
        <v>40000.0</v>
      </c>
      <c r="O92" s="25">
        <f t="shared" si="1"/>
        <v>0.1094237313</v>
      </c>
      <c r="P92" s="25">
        <f t="shared" si="11"/>
        <v>758.3936072</v>
      </c>
      <c r="Q92" s="25">
        <f t="shared" si="2"/>
        <v>0.03434486317</v>
      </c>
      <c r="R92" s="25">
        <f t="shared" si="12"/>
        <v>134.2101116</v>
      </c>
      <c r="S92" s="26">
        <f t="shared" si="3"/>
        <v>0</v>
      </c>
      <c r="T92" s="26">
        <f t="shared" si="4"/>
        <v>298.0401367</v>
      </c>
      <c r="V92" s="25">
        <f t="shared" si="5"/>
        <v>0.1119533313</v>
      </c>
      <c r="W92" s="25">
        <f t="shared" si="13"/>
        <v>778.281772</v>
      </c>
      <c r="X92" s="25">
        <f t="shared" si="6"/>
        <v>0.03241886317</v>
      </c>
      <c r="Y92" s="25">
        <f t="shared" si="14"/>
        <v>131.0215427</v>
      </c>
      <c r="Z92" s="26">
        <f t="shared" si="7"/>
        <v>0</v>
      </c>
      <c r="AA92" s="26">
        <f t="shared" si="8"/>
        <v>305.2933065</v>
      </c>
    </row>
    <row r="93" ht="15.75" customHeight="1">
      <c r="D93" s="21">
        <f t="shared" si="9"/>
        <v>98</v>
      </c>
      <c r="E93" s="22"/>
      <c r="F93" s="22">
        <v>40000.0</v>
      </c>
      <c r="G93" s="23">
        <f t="shared" si="10"/>
        <v>100</v>
      </c>
      <c r="H93" s="24"/>
      <c r="I93" s="24">
        <v>40000.0</v>
      </c>
      <c r="O93" s="25">
        <f t="shared" si="1"/>
        <v>0.1106743313</v>
      </c>
      <c r="P93" s="25">
        <f t="shared" si="11"/>
        <v>842.3283125</v>
      </c>
      <c r="Q93" s="25">
        <f t="shared" si="2"/>
        <v>0.03341136317</v>
      </c>
      <c r="R93" s="25">
        <f t="shared" si="12"/>
        <v>138.6942543</v>
      </c>
      <c r="S93" s="26">
        <f t="shared" si="3"/>
        <v>0</v>
      </c>
      <c r="T93" s="26">
        <f t="shared" si="4"/>
        <v>288.4041606</v>
      </c>
      <c r="V93" s="25">
        <f t="shared" si="5"/>
        <v>0.1132607313</v>
      </c>
      <c r="W93" s="25">
        <f t="shared" si="13"/>
        <v>866.4305347</v>
      </c>
      <c r="X93" s="25">
        <f t="shared" si="6"/>
        <v>0.03136736317</v>
      </c>
      <c r="Y93" s="25">
        <f t="shared" si="14"/>
        <v>135.131343</v>
      </c>
      <c r="Z93" s="26">
        <f t="shared" si="7"/>
        <v>0</v>
      </c>
      <c r="AA93" s="26">
        <f t="shared" si="8"/>
        <v>296.0083065</v>
      </c>
    </row>
    <row r="94" ht="15.75" customHeight="1">
      <c r="D94" s="21">
        <f t="shared" si="9"/>
        <v>99</v>
      </c>
      <c r="E94" s="22"/>
      <c r="F94" s="22">
        <v>40000.0</v>
      </c>
      <c r="G94" s="23">
        <f t="shared" si="10"/>
        <v>0</v>
      </c>
      <c r="H94" s="24"/>
      <c r="I94" s="24"/>
      <c r="O94" s="25">
        <f t="shared" si="1"/>
        <v>0.1119533313</v>
      </c>
      <c r="P94" s="25">
        <f t="shared" si="11"/>
        <v>936.6297731</v>
      </c>
      <c r="Q94" s="25">
        <f t="shared" si="2"/>
        <v>0.03241886317</v>
      </c>
      <c r="R94" s="25">
        <f t="shared" si="12"/>
        <v>143.1905644</v>
      </c>
      <c r="S94" s="26">
        <f t="shared" si="3"/>
        <v>0</v>
      </c>
      <c r="T94" s="26">
        <f t="shared" si="4"/>
        <v>279.3480155</v>
      </c>
      <c r="V94" s="25">
        <f t="shared" si="5"/>
        <v>0.1231007313</v>
      </c>
      <c r="W94" s="25">
        <f t="shared" si="13"/>
        <v>973.0887671</v>
      </c>
      <c r="X94" s="25">
        <f t="shared" si="6"/>
        <v>0.1231007313</v>
      </c>
      <c r="Y94" s="25">
        <f t="shared" si="14"/>
        <v>151.7661102</v>
      </c>
      <c r="Z94" s="26">
        <f t="shared" si="7"/>
        <v>0</v>
      </c>
      <c r="AA94" s="26">
        <f t="shared" si="8"/>
        <v>0</v>
      </c>
    </row>
    <row r="95" ht="15.75" customHeight="1">
      <c r="D95" s="21">
        <f t="shared" si="9"/>
        <v>100</v>
      </c>
      <c r="E95" s="22"/>
      <c r="F95" s="22">
        <v>40000.0</v>
      </c>
      <c r="G95" s="23">
        <f t="shared" si="10"/>
        <v>0</v>
      </c>
      <c r="H95" s="24"/>
      <c r="I95" s="24"/>
      <c r="O95" s="25">
        <f t="shared" si="1"/>
        <v>0.1132607313</v>
      </c>
      <c r="P95" s="25">
        <f t="shared" si="11"/>
        <v>1042.713146</v>
      </c>
      <c r="Q95" s="25">
        <f t="shared" si="2"/>
        <v>0.03136736317</v>
      </c>
      <c r="R95" s="25">
        <f t="shared" si="12"/>
        <v>147.6820748</v>
      </c>
      <c r="S95" s="26">
        <f t="shared" si="3"/>
        <v>0</v>
      </c>
      <c r="T95" s="26">
        <f t="shared" si="4"/>
        <v>270.8520993</v>
      </c>
      <c r="V95" s="25">
        <f t="shared" si="5"/>
        <v>0.1231007313</v>
      </c>
      <c r="W95" s="25">
        <f t="shared" si="13"/>
        <v>1092.876706</v>
      </c>
      <c r="X95" s="25">
        <f t="shared" si="6"/>
        <v>0.1231007313</v>
      </c>
      <c r="Y95" s="25">
        <f t="shared" si="14"/>
        <v>170.4486293</v>
      </c>
      <c r="Z95" s="26">
        <f t="shared" si="7"/>
        <v>0</v>
      </c>
      <c r="AA95" s="26">
        <f t="shared" si="8"/>
        <v>0</v>
      </c>
    </row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</sheetData>
  <hyperlinks>
    <hyperlink r:id="rId1" ref="A1"/>
  </hyperlinks>
  <printOptions/>
  <pageMargins bottom="0.75" footer="0.0" header="0.0" left="0.7" right="0.7" top="0.75"/>
  <pageSetup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30.0"/>
    <col customWidth="1" min="2" max="2" width="14.0"/>
    <col customWidth="1" min="3" max="3" width="10.56"/>
    <col customWidth="1" min="4" max="4" width="15.67"/>
    <col customWidth="1" min="5" max="5" width="12.44"/>
    <col customWidth="1" min="6" max="6" width="19.33"/>
    <col customWidth="1" min="7" max="7" width="10.56"/>
    <col customWidth="1" min="8" max="8" width="12.44"/>
    <col customWidth="1" min="9" max="9" width="19.33"/>
    <col customWidth="1" min="10" max="14" width="10.56"/>
    <col customWidth="1" hidden="1" min="15" max="15" width="12.33"/>
    <col customWidth="1" hidden="1" min="16" max="16" width="13.67"/>
    <col customWidth="1" hidden="1" min="17" max="17" width="11.0"/>
    <col customWidth="1" hidden="1" min="18" max="18" width="13.44"/>
    <col customWidth="1" hidden="1" min="19" max="19" width="11.44"/>
    <col customWidth="1" hidden="1" min="20" max="20" width="11.0"/>
    <col customWidth="1" hidden="1" min="21" max="21" width="10.56"/>
    <col customWidth="1" hidden="1" min="22" max="22" width="11.0"/>
    <col customWidth="1" hidden="1" min="23" max="23" width="12.67"/>
    <col customWidth="1" hidden="1" min="24" max="24" width="11.0"/>
    <col customWidth="1" hidden="1" min="25" max="25" width="11.67"/>
    <col customWidth="1" hidden="1" min="26" max="26" width="11.44"/>
    <col customWidth="1" hidden="1" min="27" max="27" width="11.0"/>
  </cols>
  <sheetData>
    <row r="1" ht="15.75" customHeight="1">
      <c r="A1" s="5" t="s">
        <v>48</v>
      </c>
      <c r="B1" s="6"/>
      <c r="C1" s="7"/>
      <c r="D1" s="8"/>
    </row>
    <row r="2" ht="15.75" customHeight="1">
      <c r="A2" s="9" t="s">
        <v>8</v>
      </c>
      <c r="B2" s="6"/>
      <c r="C2" s="7"/>
      <c r="D2" s="8"/>
    </row>
    <row r="3" ht="15.75" customHeight="1">
      <c r="A3" s="9" t="s">
        <v>49</v>
      </c>
      <c r="B3" s="6"/>
      <c r="C3" s="7"/>
      <c r="D3" s="8"/>
    </row>
    <row r="4" ht="15.75" customHeight="1">
      <c r="A4" s="9" t="s">
        <v>50</v>
      </c>
      <c r="B4" s="6"/>
      <c r="C4" s="7"/>
      <c r="D4" s="8"/>
    </row>
    <row r="5" ht="15.75" customHeight="1">
      <c r="A5" s="9" t="s">
        <v>51</v>
      </c>
      <c r="B5" s="6"/>
      <c r="C5" s="7"/>
      <c r="D5" s="8"/>
    </row>
    <row r="6" ht="15.75" customHeight="1">
      <c r="A6" s="9" t="s">
        <v>52</v>
      </c>
      <c r="B6" s="6"/>
      <c r="C6" s="7"/>
      <c r="D6" s="8"/>
    </row>
    <row r="7" ht="15.75" customHeight="1">
      <c r="A7" s="9" t="s">
        <v>53</v>
      </c>
      <c r="B7" s="11"/>
      <c r="C7" s="7"/>
      <c r="D7" s="8"/>
    </row>
    <row r="8" ht="15.75" customHeight="1">
      <c r="A8" s="9" t="s">
        <v>16</v>
      </c>
      <c r="B8" s="11"/>
      <c r="C8" s="7"/>
      <c r="D8" s="8"/>
    </row>
    <row r="9" ht="15.75" customHeight="1">
      <c r="A9" s="10" t="s">
        <v>17</v>
      </c>
      <c r="B9" s="11"/>
      <c r="C9" s="7"/>
      <c r="D9" s="8"/>
    </row>
    <row r="10" ht="15.75" customHeight="1">
      <c r="A10" s="12"/>
      <c r="B10" s="13"/>
      <c r="D10" s="14"/>
    </row>
    <row r="11" ht="15.75" customHeight="1">
      <c r="A11" s="15" t="s">
        <v>18</v>
      </c>
      <c r="B11" s="16"/>
      <c r="D11" s="14" t="s">
        <v>19</v>
      </c>
      <c r="O11" s="17" t="s">
        <v>20</v>
      </c>
      <c r="V11" s="17" t="s">
        <v>21</v>
      </c>
    </row>
    <row r="12" ht="15.75" customHeight="1">
      <c r="A12" s="18" t="s">
        <v>22</v>
      </c>
      <c r="B12" s="18">
        <v>5.0</v>
      </c>
      <c r="D12" s="19" t="s">
        <v>20</v>
      </c>
      <c r="E12" s="19"/>
      <c r="F12" s="19"/>
      <c r="G12" s="20" t="s">
        <v>21</v>
      </c>
      <c r="H12" s="20"/>
      <c r="I12" s="20"/>
      <c r="O12" s="17" t="s">
        <v>24</v>
      </c>
      <c r="Q12" s="17" t="s">
        <v>25</v>
      </c>
      <c r="S12" s="17" t="s">
        <v>26</v>
      </c>
      <c r="T12" s="17" t="s">
        <v>27</v>
      </c>
      <c r="V12" s="17" t="s">
        <v>24</v>
      </c>
      <c r="X12" s="17" t="s">
        <v>25</v>
      </c>
      <c r="Z12" s="17" t="s">
        <v>26</v>
      </c>
      <c r="AA12" s="17" t="s">
        <v>27</v>
      </c>
    </row>
    <row r="13" ht="15.75" customHeight="1">
      <c r="A13" s="18" t="s">
        <v>28</v>
      </c>
      <c r="B13" s="18">
        <v>45.0</v>
      </c>
      <c r="D13" s="19" t="s">
        <v>29</v>
      </c>
      <c r="E13" s="19" t="s">
        <v>30</v>
      </c>
      <c r="F13" s="19" t="s">
        <v>31</v>
      </c>
      <c r="G13" s="20" t="s">
        <v>29</v>
      </c>
      <c r="H13" s="20" t="s">
        <v>30</v>
      </c>
      <c r="I13" s="20" t="s">
        <v>31</v>
      </c>
      <c r="O13" s="17" t="s">
        <v>33</v>
      </c>
      <c r="P13" s="17" t="s">
        <v>34</v>
      </c>
      <c r="Q13" s="17" t="s">
        <v>33</v>
      </c>
      <c r="R13" s="17" t="s">
        <v>34</v>
      </c>
      <c r="V13" s="17" t="s">
        <v>33</v>
      </c>
      <c r="W13" s="17" t="s">
        <v>34</v>
      </c>
      <c r="X13" s="17" t="s">
        <v>33</v>
      </c>
      <c r="Y13" s="17" t="s">
        <v>34</v>
      </c>
    </row>
    <row r="14" ht="15.75" customHeight="1">
      <c r="A14" s="18" t="s">
        <v>35</v>
      </c>
      <c r="B14" s="18">
        <v>40.0</v>
      </c>
      <c r="D14" s="21">
        <f>$B$13+1</f>
        <v>46</v>
      </c>
      <c r="E14" s="22">
        <f t="shared" ref="E14:E93" si="1">IF(AND(D14&lt;67,D14&lt;&gt;0),$B$15*EXP(0.5*((D14-$B$13)*0.13^2+0.242^2)+0.3194*(D14-$B$13)-0.00577*(D14^2-$B$13^2)+0.000033*(D14^3-$B$13^3)),0)</f>
        <v>103771.8963</v>
      </c>
      <c r="F14" s="32">
        <f>IF($B$17&lt;&gt;0,$B$17,IF(D14&gt;=66,B15*0.4,0))</f>
        <v>0</v>
      </c>
      <c r="G14" s="23">
        <f>$B$14+1</f>
        <v>41</v>
      </c>
      <c r="H14" s="24">
        <f t="shared" ref="H14:H93" si="2">IF(AND(G14&lt;67,G14&lt;&gt;0),$B$16*EXP(0.5*((G14-$B$14)*0.13^2+0.242^2)+0.3194*(G14-$B$14)-0.00577*(G14^2-$B$14^2)+0.000033*(G14^3-$B$14^3)),0)</f>
        <v>84283.12227</v>
      </c>
      <c r="I14" s="33">
        <f>IF($B$23=0,IF($B$18&lt;&gt;0,$B$18,IF(G14&gt;=66,B16*0.4,0)),IF(G14&gt;61,F14*0.5,0))</f>
        <v>0</v>
      </c>
      <c r="O14" s="25">
        <f t="shared" ref="O14:O93" si="3">-0.02+0.087*$B$12/10-0.267*(LN(1+$B$20)-0.5*0.185^2-LN(1+$B$21))+1.132*LN(1+$B$21)+4.332*0.13^2+0.028*0.242^2+0.01*0.4-0.149*((D14-1)/100)+0.142*((D14-1)/100)^2</f>
        <v>0.08330153125</v>
      </c>
      <c r="P14" s="25">
        <f>1+O14</f>
        <v>1.083301531</v>
      </c>
      <c r="Q14" s="25">
        <f t="shared" ref="Q14:Q93" si="4">IF(F14=0,O14,-0.166+0.0003*$B$12/10-0.217*(LN(1+$B$20)-0.5*0.185^2-LN(1+$B$21))+0.893*LN(1+$B$21)+0.476*(D14-1)/100-0.295*((D14-1)/100)^2)</f>
        <v>0.08330153125</v>
      </c>
      <c r="R14" s="25">
        <f>1+Q14</f>
        <v>1.083301531</v>
      </c>
      <c r="S14" s="26">
        <f t="shared" ref="S14:S93" si="5">E14/R14</f>
        <v>95792.25484</v>
      </c>
      <c r="T14" s="26">
        <f t="shared" ref="T14:T93" si="6">F14/R14</f>
        <v>0</v>
      </c>
      <c r="V14" s="25">
        <f t="shared" ref="V14:V93" si="7">-0.02+0.087*$B$12/10-0.267*(LN(1+$B$20)-0.5*0.185^2-LN(1+$B$21))+1.132*LN(1+$B$21)+4.332*0.13^2+0.028*0.242^2+0.01*0.4-0.149*((G14-1)/100)+0.142*((G14-1)/100)^2</f>
        <v>0.08471653125</v>
      </c>
      <c r="W14" s="25">
        <f>1+V14</f>
        <v>1.084716531</v>
      </c>
      <c r="X14" s="25">
        <f t="shared" ref="X14:X93" si="8">IF(I14=0,V14,-0.166+0.0003*$B$12/10-0.217*(LN(1+$B$20)-0.5*0.185^2-LN(1+$B$21))+0.893*LN(1+$B$21)+0.476*(G14-1)/100-0.295*((G14-1)/100)^2)</f>
        <v>0.08471653125</v>
      </c>
      <c r="Y14" s="25">
        <f>1+X14</f>
        <v>1.084716531</v>
      </c>
      <c r="Z14" s="26">
        <f t="shared" ref="Z14:Z93" si="9">H14/Y14</f>
        <v>77700.5972</v>
      </c>
      <c r="AA14" s="26">
        <f t="shared" ref="AA14:AA93" si="10">I14/Y14</f>
        <v>0</v>
      </c>
    </row>
    <row r="15" ht="15.75" customHeight="1">
      <c r="A15" s="18" t="s">
        <v>54</v>
      </c>
      <c r="B15" s="27">
        <v>100000.0</v>
      </c>
      <c r="D15" s="21">
        <f t="shared" ref="D15:D93" si="11">IF(AND(D14+1&lt;101,D14&lt;&gt;0),D14+1,0)</f>
        <v>47</v>
      </c>
      <c r="E15" s="22">
        <f t="shared" si="1"/>
        <v>104324.495</v>
      </c>
      <c r="F15" s="32">
        <f t="shared" ref="F15:F93" si="12">IF(D15&lt;&gt;0,IF($B$17&lt;&gt;0,$B$17,IF(F14=0,IF(E15=0,E14*0.4,0),F14)),0)</f>
        <v>0</v>
      </c>
      <c r="G15" s="23">
        <f t="shared" ref="G15:G93" si="13">IF(AND(G14+1&lt;101,G14&lt;&gt;0),G14+1,0)</f>
        <v>42</v>
      </c>
      <c r="H15" s="24">
        <f t="shared" si="2"/>
        <v>85938.56106</v>
      </c>
      <c r="I15" s="24">
        <f t="shared" ref="I15:I93" si="14">IF($B$23=0,IF(G15&lt;&gt;0,IF($B$18&lt;&gt;0,$B$18,IF(I14=0,IF(H15=0,H14*0.4,0),I14)),0),IF(G15&gt;61,MAX(F$14:F15)*0.5,0))</f>
        <v>0</v>
      </c>
      <c r="O15" s="25">
        <f t="shared" si="3"/>
        <v>0.08310373125</v>
      </c>
      <c r="P15" s="25">
        <f t="shared" ref="P15:P93" si="15">P14*(1+O15)</f>
        <v>1.173327931</v>
      </c>
      <c r="Q15" s="25">
        <f t="shared" si="4"/>
        <v>0.08310373125</v>
      </c>
      <c r="R15" s="25">
        <f t="shared" ref="R15:R93" si="16">R14*(1+Q15)</f>
        <v>1.173327931</v>
      </c>
      <c r="S15" s="26">
        <f t="shared" si="5"/>
        <v>88913.3313</v>
      </c>
      <c r="T15" s="26">
        <f t="shared" si="6"/>
        <v>0</v>
      </c>
      <c r="V15" s="25">
        <f t="shared" si="7"/>
        <v>0.08437673125</v>
      </c>
      <c r="W15" s="25">
        <f t="shared" ref="W15:W93" si="17">W14*(1+V15)</f>
        <v>1.176241366</v>
      </c>
      <c r="X15" s="25">
        <f t="shared" si="8"/>
        <v>0.08437673125</v>
      </c>
      <c r="Y15" s="25">
        <f t="shared" ref="Y15:Y93" si="18">Y14*(1+X15)</f>
        <v>1.176241366</v>
      </c>
      <c r="Z15" s="26">
        <f t="shared" si="9"/>
        <v>73062.01219</v>
      </c>
      <c r="AA15" s="26">
        <f t="shared" si="10"/>
        <v>0</v>
      </c>
    </row>
    <row r="16" ht="15.75" customHeight="1">
      <c r="A16" s="18" t="s">
        <v>55</v>
      </c>
      <c r="B16" s="27">
        <v>80000.0</v>
      </c>
      <c r="D16" s="21">
        <f t="shared" si="11"/>
        <v>48</v>
      </c>
      <c r="E16" s="22">
        <f t="shared" si="1"/>
        <v>104645.9959</v>
      </c>
      <c r="F16" s="32">
        <f t="shared" si="12"/>
        <v>0</v>
      </c>
      <c r="G16" s="23">
        <f t="shared" si="13"/>
        <v>43</v>
      </c>
      <c r="H16" s="24">
        <f t="shared" si="2"/>
        <v>87344.46202</v>
      </c>
      <c r="I16" s="24">
        <f t="shared" si="14"/>
        <v>0</v>
      </c>
      <c r="O16" s="25">
        <f t="shared" si="3"/>
        <v>0.08293433125</v>
      </c>
      <c r="P16" s="25">
        <f t="shared" si="15"/>
        <v>1.270637098</v>
      </c>
      <c r="Q16" s="25">
        <f t="shared" si="4"/>
        <v>0.08293433125</v>
      </c>
      <c r="R16" s="25">
        <f t="shared" si="16"/>
        <v>1.270637098</v>
      </c>
      <c r="S16" s="26">
        <f t="shared" si="5"/>
        <v>82357.10735</v>
      </c>
      <c r="T16" s="26">
        <f t="shared" si="6"/>
        <v>0</v>
      </c>
      <c r="V16" s="25">
        <f t="shared" si="7"/>
        <v>0.08406533125</v>
      </c>
      <c r="W16" s="25">
        <f t="shared" si="17"/>
        <v>1.275122487</v>
      </c>
      <c r="X16" s="25">
        <f t="shared" si="8"/>
        <v>0.08406533125</v>
      </c>
      <c r="Y16" s="25">
        <f t="shared" si="18"/>
        <v>1.275122487</v>
      </c>
      <c r="Z16" s="26">
        <f t="shared" si="9"/>
        <v>68498.87986</v>
      </c>
      <c r="AA16" s="26">
        <f t="shared" si="10"/>
        <v>0</v>
      </c>
    </row>
    <row r="17" ht="15.75" customHeight="1">
      <c r="A17" s="18" t="s">
        <v>56</v>
      </c>
      <c r="B17" s="27">
        <v>0.0</v>
      </c>
      <c r="D17" s="21">
        <f t="shared" si="11"/>
        <v>49</v>
      </c>
      <c r="E17" s="22">
        <f t="shared" si="1"/>
        <v>104754.9891</v>
      </c>
      <c r="F17" s="32">
        <f t="shared" si="12"/>
        <v>0</v>
      </c>
      <c r="G17" s="23">
        <f t="shared" si="13"/>
        <v>44</v>
      </c>
      <c r="H17" s="24">
        <f t="shared" si="2"/>
        <v>88505.14046</v>
      </c>
      <c r="I17" s="24">
        <f t="shared" si="14"/>
        <v>0</v>
      </c>
      <c r="O17" s="25">
        <f t="shared" si="3"/>
        <v>0.08279333125</v>
      </c>
      <c r="P17" s="25">
        <f t="shared" si="15"/>
        <v>1.375837376</v>
      </c>
      <c r="Q17" s="25">
        <f t="shared" si="4"/>
        <v>0.08279333125</v>
      </c>
      <c r="R17" s="25">
        <f t="shared" si="16"/>
        <v>1.375837376</v>
      </c>
      <c r="S17" s="26">
        <f t="shared" si="5"/>
        <v>76139.07784</v>
      </c>
      <c r="T17" s="26">
        <f t="shared" si="6"/>
        <v>0</v>
      </c>
      <c r="V17" s="25">
        <f t="shared" si="7"/>
        <v>0.08378233125</v>
      </c>
      <c r="W17" s="25">
        <f t="shared" si="17"/>
        <v>1.381955221</v>
      </c>
      <c r="X17" s="25">
        <f t="shared" si="8"/>
        <v>0.08378233125</v>
      </c>
      <c r="Y17" s="25">
        <f t="shared" si="18"/>
        <v>1.381955221</v>
      </c>
      <c r="Z17" s="26">
        <f t="shared" si="9"/>
        <v>64043.42131</v>
      </c>
      <c r="AA17" s="26">
        <f t="shared" si="10"/>
        <v>0</v>
      </c>
    </row>
    <row r="18" ht="15.75" customHeight="1">
      <c r="A18" s="18" t="s">
        <v>57</v>
      </c>
      <c r="B18" s="27">
        <v>0.0</v>
      </c>
      <c r="D18" s="21">
        <f t="shared" si="11"/>
        <v>50</v>
      </c>
      <c r="E18" s="22">
        <f t="shared" si="1"/>
        <v>104671.5326</v>
      </c>
      <c r="F18" s="32">
        <f t="shared" si="12"/>
        <v>0</v>
      </c>
      <c r="G18" s="23">
        <f t="shared" si="13"/>
        <v>45</v>
      </c>
      <c r="H18" s="24">
        <f t="shared" si="2"/>
        <v>89427.98233</v>
      </c>
      <c r="I18" s="24">
        <f t="shared" si="14"/>
        <v>0</v>
      </c>
      <c r="O18" s="25">
        <f t="shared" si="3"/>
        <v>0.08268073125</v>
      </c>
      <c r="P18" s="25">
        <f t="shared" si="15"/>
        <v>1.489592616</v>
      </c>
      <c r="Q18" s="25">
        <f t="shared" si="4"/>
        <v>0.08268073125</v>
      </c>
      <c r="R18" s="25">
        <f t="shared" si="16"/>
        <v>1.489592616</v>
      </c>
      <c r="S18" s="26">
        <f t="shared" si="5"/>
        <v>70268.563</v>
      </c>
      <c r="T18" s="26">
        <f t="shared" si="6"/>
        <v>0</v>
      </c>
      <c r="V18" s="25">
        <f t="shared" si="7"/>
        <v>0.08352773125</v>
      </c>
      <c r="W18" s="25">
        <f t="shared" si="17"/>
        <v>1.497386805</v>
      </c>
      <c r="X18" s="25">
        <f t="shared" si="8"/>
        <v>0.08352773125</v>
      </c>
      <c r="Y18" s="25">
        <f t="shared" si="18"/>
        <v>1.497386805</v>
      </c>
      <c r="Z18" s="26">
        <f t="shared" si="9"/>
        <v>59722.69957</v>
      </c>
      <c r="AA18" s="26">
        <f t="shared" si="10"/>
        <v>0</v>
      </c>
    </row>
    <row r="19" ht="15.75" customHeight="1">
      <c r="A19" s="18" t="s">
        <v>36</v>
      </c>
      <c r="B19" s="27">
        <v>500000.0</v>
      </c>
      <c r="D19" s="21">
        <f t="shared" si="11"/>
        <v>51</v>
      </c>
      <c r="E19" s="22">
        <f t="shared" si="1"/>
        <v>104416.7586</v>
      </c>
      <c r="F19" s="32">
        <f t="shared" si="12"/>
        <v>0</v>
      </c>
      <c r="G19" s="23">
        <f t="shared" si="13"/>
        <v>46</v>
      </c>
      <c r="H19" s="24">
        <f t="shared" si="2"/>
        <v>90123.11092</v>
      </c>
      <c r="I19" s="24">
        <f t="shared" si="14"/>
        <v>0</v>
      </c>
      <c r="O19" s="25">
        <f t="shared" si="3"/>
        <v>0.08259653125</v>
      </c>
      <c r="P19" s="25">
        <f t="shared" si="15"/>
        <v>1.612627799</v>
      </c>
      <c r="Q19" s="25">
        <f t="shared" si="4"/>
        <v>0.08259653125</v>
      </c>
      <c r="R19" s="25">
        <f t="shared" si="16"/>
        <v>1.612627799</v>
      </c>
      <c r="S19" s="26">
        <f t="shared" si="5"/>
        <v>64749.44726</v>
      </c>
      <c r="T19" s="26">
        <f t="shared" si="6"/>
        <v>0</v>
      </c>
      <c r="V19" s="25">
        <f t="shared" si="7"/>
        <v>0.08330153125</v>
      </c>
      <c r="W19" s="25">
        <f t="shared" si="17"/>
        <v>1.622121419</v>
      </c>
      <c r="X19" s="25">
        <f t="shared" si="8"/>
        <v>0.08330153125</v>
      </c>
      <c r="Y19" s="25">
        <f t="shared" si="18"/>
        <v>1.622121419</v>
      </c>
      <c r="Z19" s="26">
        <f t="shared" si="9"/>
        <v>55558.7947</v>
      </c>
      <c r="AA19" s="26">
        <f t="shared" si="10"/>
        <v>0</v>
      </c>
    </row>
    <row r="20" ht="15.75" customHeight="1">
      <c r="A20" s="18" t="s">
        <v>38</v>
      </c>
      <c r="B20" s="28">
        <v>0.05</v>
      </c>
      <c r="D20" s="21">
        <f t="shared" si="11"/>
        <v>52</v>
      </c>
      <c r="E20" s="22">
        <f t="shared" si="1"/>
        <v>104012.5106</v>
      </c>
      <c r="F20" s="32">
        <f t="shared" si="12"/>
        <v>0</v>
      </c>
      <c r="G20" s="23">
        <f t="shared" si="13"/>
        <v>47</v>
      </c>
      <c r="H20" s="24">
        <f t="shared" si="2"/>
        <v>90603.02805</v>
      </c>
      <c r="I20" s="24">
        <f t="shared" si="14"/>
        <v>0</v>
      </c>
      <c r="O20" s="25">
        <f t="shared" si="3"/>
        <v>0.08254073125</v>
      </c>
      <c r="P20" s="25">
        <f t="shared" si="15"/>
        <v>1.745735277</v>
      </c>
      <c r="Q20" s="25">
        <f t="shared" si="4"/>
        <v>0.08254073125</v>
      </c>
      <c r="R20" s="25">
        <f t="shared" si="16"/>
        <v>1.745735277</v>
      </c>
      <c r="S20" s="26">
        <f t="shared" si="5"/>
        <v>59580.91811</v>
      </c>
      <c r="T20" s="26">
        <f t="shared" si="6"/>
        <v>0</v>
      </c>
      <c r="V20" s="25">
        <f t="shared" si="7"/>
        <v>0.08310373125</v>
      </c>
      <c r="W20" s="25">
        <f t="shared" si="17"/>
        <v>1.756925762</v>
      </c>
      <c r="X20" s="25">
        <f t="shared" si="8"/>
        <v>0.08310373125</v>
      </c>
      <c r="Y20" s="25">
        <f t="shared" si="18"/>
        <v>1.756925762</v>
      </c>
      <c r="Z20" s="26">
        <f t="shared" si="9"/>
        <v>51569.07026</v>
      </c>
      <c r="AA20" s="26">
        <f t="shared" si="10"/>
        <v>0</v>
      </c>
    </row>
    <row r="21" ht="15.75" customHeight="1">
      <c r="A21" s="18" t="s">
        <v>40</v>
      </c>
      <c r="B21" s="28">
        <v>0.02</v>
      </c>
      <c r="D21" s="21">
        <f t="shared" si="11"/>
        <v>53</v>
      </c>
      <c r="E21" s="22">
        <f t="shared" si="1"/>
        <v>103481.0171</v>
      </c>
      <c r="F21" s="32">
        <f t="shared" si="12"/>
        <v>0</v>
      </c>
      <c r="G21" s="23">
        <f t="shared" si="13"/>
        <v>48</v>
      </c>
      <c r="H21" s="24">
        <f t="shared" si="2"/>
        <v>90882.24292</v>
      </c>
      <c r="I21" s="24">
        <f t="shared" si="14"/>
        <v>0</v>
      </c>
      <c r="O21" s="25">
        <f t="shared" si="3"/>
        <v>0.08251333125</v>
      </c>
      <c r="P21" s="25">
        <f t="shared" si="15"/>
        <v>1.88978171</v>
      </c>
      <c r="Q21" s="25">
        <f t="shared" si="4"/>
        <v>0.08251333125</v>
      </c>
      <c r="R21" s="25">
        <f t="shared" si="16"/>
        <v>1.88978171</v>
      </c>
      <c r="S21" s="26">
        <f t="shared" si="5"/>
        <v>54758.1853</v>
      </c>
      <c r="T21" s="26">
        <f t="shared" si="6"/>
        <v>0</v>
      </c>
      <c r="V21" s="25">
        <f t="shared" si="7"/>
        <v>0.08293433125</v>
      </c>
      <c r="W21" s="25">
        <f t="shared" si="17"/>
        <v>1.902635225</v>
      </c>
      <c r="X21" s="25">
        <f t="shared" si="8"/>
        <v>0.08293433125</v>
      </c>
      <c r="Y21" s="25">
        <f t="shared" si="18"/>
        <v>1.902635225</v>
      </c>
      <c r="Z21" s="26">
        <f t="shared" si="9"/>
        <v>47766.50917</v>
      </c>
      <c r="AA21" s="26">
        <f t="shared" si="10"/>
        <v>0</v>
      </c>
    </row>
    <row r="22" ht="15.75" customHeight="1">
      <c r="D22" s="21">
        <f t="shared" si="11"/>
        <v>54</v>
      </c>
      <c r="E22" s="22">
        <f t="shared" si="1"/>
        <v>102844.6077</v>
      </c>
      <c r="F22" s="32">
        <f t="shared" si="12"/>
        <v>0</v>
      </c>
      <c r="G22" s="23">
        <f t="shared" si="13"/>
        <v>49</v>
      </c>
      <c r="H22" s="24">
        <f t="shared" si="2"/>
        <v>90976.90059</v>
      </c>
      <c r="I22" s="24">
        <f t="shared" si="14"/>
        <v>0</v>
      </c>
      <c r="O22" s="25">
        <f t="shared" si="3"/>
        <v>0.08251433125</v>
      </c>
      <c r="P22" s="25">
        <f t="shared" si="15"/>
        <v>2.045715784</v>
      </c>
      <c r="Q22" s="25">
        <f t="shared" si="4"/>
        <v>0.08251433125</v>
      </c>
      <c r="R22" s="25">
        <f t="shared" si="16"/>
        <v>2.045715784</v>
      </c>
      <c r="S22" s="26">
        <f t="shared" si="5"/>
        <v>50273.16526</v>
      </c>
      <c r="T22" s="26">
        <f t="shared" si="6"/>
        <v>0</v>
      </c>
      <c r="V22" s="25">
        <f t="shared" si="7"/>
        <v>0.08279333125</v>
      </c>
      <c r="W22" s="25">
        <f t="shared" si="17"/>
        <v>2.060160733</v>
      </c>
      <c r="X22" s="25">
        <f t="shared" si="8"/>
        <v>0.08279333125</v>
      </c>
      <c r="Y22" s="25">
        <f t="shared" si="18"/>
        <v>2.060160733</v>
      </c>
      <c r="Z22" s="26">
        <f t="shared" si="9"/>
        <v>44160.09835</v>
      </c>
      <c r="AA22" s="26">
        <f t="shared" si="10"/>
        <v>0</v>
      </c>
    </row>
    <row r="23" ht="15.75" customHeight="1">
      <c r="A23" s="18" t="s">
        <v>58</v>
      </c>
      <c r="B23" s="18">
        <v>0.0</v>
      </c>
      <c r="D23" s="21">
        <f t="shared" si="11"/>
        <v>55</v>
      </c>
      <c r="E23" s="22">
        <f t="shared" si="1"/>
        <v>102125.4731</v>
      </c>
      <c r="F23" s="32">
        <f t="shared" si="12"/>
        <v>0</v>
      </c>
      <c r="G23" s="23">
        <f t="shared" si="13"/>
        <v>50</v>
      </c>
      <c r="H23" s="24">
        <f t="shared" si="2"/>
        <v>90904.42089</v>
      </c>
      <c r="I23" s="24">
        <f t="shared" si="14"/>
        <v>0</v>
      </c>
      <c r="O23" s="25">
        <f t="shared" si="3"/>
        <v>0.08254373125</v>
      </c>
      <c r="P23" s="25">
        <f t="shared" si="15"/>
        <v>2.214576798</v>
      </c>
      <c r="Q23" s="25">
        <f t="shared" si="4"/>
        <v>0.08254373125</v>
      </c>
      <c r="R23" s="25">
        <f t="shared" si="16"/>
        <v>2.214576798</v>
      </c>
      <c r="S23" s="26">
        <f t="shared" si="5"/>
        <v>46115.11924</v>
      </c>
      <c r="T23" s="26">
        <f t="shared" si="6"/>
        <v>0</v>
      </c>
      <c r="V23" s="25">
        <f t="shared" si="7"/>
        <v>0.08268073125</v>
      </c>
      <c r="W23" s="25">
        <f t="shared" si="17"/>
        <v>2.230496329</v>
      </c>
      <c r="X23" s="25">
        <f t="shared" si="8"/>
        <v>0.08268073125</v>
      </c>
      <c r="Y23" s="25">
        <f t="shared" si="18"/>
        <v>2.230496329</v>
      </c>
      <c r="Z23" s="26">
        <f t="shared" si="9"/>
        <v>40755.24344</v>
      </c>
      <c r="AA23" s="26">
        <f t="shared" si="10"/>
        <v>0</v>
      </c>
    </row>
    <row r="24" ht="15.75" customHeight="1">
      <c r="A24" s="18" t="s">
        <v>59</v>
      </c>
      <c r="B24" s="18"/>
      <c r="D24" s="21">
        <f t="shared" si="11"/>
        <v>56</v>
      </c>
      <c r="E24" s="22">
        <f t="shared" si="1"/>
        <v>101345.4711</v>
      </c>
      <c r="F24" s="32">
        <f t="shared" si="12"/>
        <v>0</v>
      </c>
      <c r="G24" s="23">
        <f t="shared" si="13"/>
        <v>51</v>
      </c>
      <c r="H24" s="24">
        <f t="shared" si="2"/>
        <v>90683.15654</v>
      </c>
      <c r="I24" s="24">
        <f t="shared" si="14"/>
        <v>0</v>
      </c>
      <c r="O24" s="25">
        <f t="shared" si="3"/>
        <v>0.08260153125</v>
      </c>
      <c r="P24" s="25">
        <f t="shared" si="15"/>
        <v>2.397504233</v>
      </c>
      <c r="Q24" s="25">
        <f t="shared" si="4"/>
        <v>0.08260153125</v>
      </c>
      <c r="R24" s="25">
        <f t="shared" si="16"/>
        <v>2.397504233</v>
      </c>
      <c r="S24" s="26">
        <f t="shared" si="5"/>
        <v>42271.2376</v>
      </c>
      <c r="T24" s="26">
        <f t="shared" si="6"/>
        <v>0</v>
      </c>
      <c r="V24" s="25">
        <f t="shared" si="7"/>
        <v>0.08259653125</v>
      </c>
      <c r="W24" s="25">
        <f t="shared" si="17"/>
        <v>2.414727589</v>
      </c>
      <c r="X24" s="25">
        <f t="shared" si="8"/>
        <v>0.08259653125</v>
      </c>
      <c r="Y24" s="25">
        <f t="shared" si="18"/>
        <v>2.414727589</v>
      </c>
      <c r="Z24" s="26">
        <f t="shared" si="9"/>
        <v>37554.1974</v>
      </c>
      <c r="AA24" s="26">
        <f t="shared" si="10"/>
        <v>0</v>
      </c>
    </row>
    <row r="25" ht="15.75" customHeight="1">
      <c r="D25" s="21">
        <f t="shared" si="11"/>
        <v>57</v>
      </c>
      <c r="E25" s="22">
        <f t="shared" si="1"/>
        <v>100525.9784</v>
      </c>
      <c r="F25" s="32">
        <f t="shared" si="12"/>
        <v>0</v>
      </c>
      <c r="G25" s="23">
        <f t="shared" si="13"/>
        <v>52</v>
      </c>
      <c r="H25" s="24">
        <f t="shared" si="2"/>
        <v>90332.07793</v>
      </c>
      <c r="I25" s="24">
        <f t="shared" si="14"/>
        <v>0</v>
      </c>
      <c r="O25" s="25">
        <f t="shared" si="3"/>
        <v>0.08268773125</v>
      </c>
      <c r="P25" s="25">
        <f t="shared" si="15"/>
        <v>2.595748419</v>
      </c>
      <c r="Q25" s="25">
        <f t="shared" si="4"/>
        <v>0.08268773125</v>
      </c>
      <c r="R25" s="25">
        <f t="shared" si="16"/>
        <v>2.595748419</v>
      </c>
      <c r="S25" s="26">
        <f t="shared" si="5"/>
        <v>38727.16543</v>
      </c>
      <c r="T25" s="26">
        <f t="shared" si="6"/>
        <v>0</v>
      </c>
      <c r="V25" s="25">
        <f t="shared" si="7"/>
        <v>0.08254073125</v>
      </c>
      <c r="W25" s="25">
        <f t="shared" si="17"/>
        <v>2.61404097</v>
      </c>
      <c r="X25" s="25">
        <f t="shared" si="8"/>
        <v>0.08254073125</v>
      </c>
      <c r="Y25" s="25">
        <f t="shared" si="18"/>
        <v>2.61404097</v>
      </c>
      <c r="Z25" s="26">
        <f t="shared" si="9"/>
        <v>34556.48896</v>
      </c>
      <c r="AA25" s="26">
        <f t="shared" si="10"/>
        <v>0</v>
      </c>
    </row>
    <row r="26" ht="15.75" customHeight="1">
      <c r="D26" s="21">
        <f t="shared" si="11"/>
        <v>58</v>
      </c>
      <c r="E26" s="22">
        <f t="shared" si="1"/>
        <v>99687.7884</v>
      </c>
      <c r="F26" s="32">
        <f t="shared" si="12"/>
        <v>0</v>
      </c>
      <c r="G26" s="23">
        <f t="shared" si="13"/>
        <v>53</v>
      </c>
      <c r="H26" s="24">
        <f t="shared" si="2"/>
        <v>89870.49006</v>
      </c>
      <c r="I26" s="24">
        <f t="shared" si="14"/>
        <v>0</v>
      </c>
      <c r="O26" s="25">
        <f t="shared" si="3"/>
        <v>0.08280233125</v>
      </c>
      <c r="P26" s="25">
        <f t="shared" si="15"/>
        <v>2.810682439</v>
      </c>
      <c r="Q26" s="25">
        <f t="shared" si="4"/>
        <v>0.08280233125</v>
      </c>
      <c r="R26" s="25">
        <f t="shared" si="16"/>
        <v>2.810682439</v>
      </c>
      <c r="S26" s="26">
        <f t="shared" si="5"/>
        <v>35467.46762</v>
      </c>
      <c r="T26" s="26">
        <f t="shared" si="6"/>
        <v>0</v>
      </c>
      <c r="V26" s="25">
        <f t="shared" si="7"/>
        <v>0.08251333125</v>
      </c>
      <c r="W26" s="25">
        <f t="shared" si="17"/>
        <v>2.829734198</v>
      </c>
      <c r="X26" s="25">
        <f t="shared" si="8"/>
        <v>0.08251333125</v>
      </c>
      <c r="Y26" s="25">
        <f t="shared" si="18"/>
        <v>2.829734198</v>
      </c>
      <c r="Z26" s="26">
        <f t="shared" si="9"/>
        <v>31759.33984</v>
      </c>
      <c r="AA26" s="26">
        <f t="shared" si="10"/>
        <v>0</v>
      </c>
    </row>
    <row r="27" ht="15.75" customHeight="1">
      <c r="A27" s="14" t="s">
        <v>42</v>
      </c>
      <c r="D27" s="21">
        <f t="shared" si="11"/>
        <v>59</v>
      </c>
      <c r="E27" s="22">
        <f t="shared" si="1"/>
        <v>98851.05141</v>
      </c>
      <c r="F27" s="32">
        <f t="shared" si="12"/>
        <v>0</v>
      </c>
      <c r="G27" s="23">
        <f t="shared" si="13"/>
        <v>54</v>
      </c>
      <c r="H27" s="24">
        <f t="shared" si="2"/>
        <v>89317.78558</v>
      </c>
      <c r="I27" s="24">
        <f t="shared" si="14"/>
        <v>0</v>
      </c>
      <c r="O27" s="25">
        <f t="shared" si="3"/>
        <v>0.08294533125</v>
      </c>
      <c r="P27" s="25">
        <f t="shared" si="15"/>
        <v>3.043815425</v>
      </c>
      <c r="Q27" s="25">
        <f t="shared" si="4"/>
        <v>0.08294533125</v>
      </c>
      <c r="R27" s="25">
        <f t="shared" si="16"/>
        <v>3.043815425</v>
      </c>
      <c r="S27" s="26">
        <f t="shared" si="5"/>
        <v>32476.0334</v>
      </c>
      <c r="T27" s="26">
        <f t="shared" si="6"/>
        <v>0</v>
      </c>
      <c r="V27" s="25">
        <f t="shared" si="7"/>
        <v>0.08251433125</v>
      </c>
      <c r="W27" s="25">
        <f t="shared" si="17"/>
        <v>3.063227823</v>
      </c>
      <c r="X27" s="25">
        <f t="shared" si="8"/>
        <v>0.08251433125</v>
      </c>
      <c r="Y27" s="25">
        <f t="shared" si="18"/>
        <v>3.063227823</v>
      </c>
      <c r="Z27" s="26">
        <f t="shared" si="9"/>
        <v>29158.0616</v>
      </c>
      <c r="AA27" s="26">
        <f t="shared" si="10"/>
        <v>0</v>
      </c>
    </row>
    <row r="28" ht="15.75" customHeight="1">
      <c r="A28" s="29" t="s">
        <v>44</v>
      </c>
      <c r="B28" s="30">
        <f>MAX(MIN(B32*(1+B30/B19),1),0)</f>
        <v>0.8920794261</v>
      </c>
      <c r="D28" s="21">
        <f t="shared" si="11"/>
        <v>60</v>
      </c>
      <c r="E28" s="22">
        <f t="shared" si="1"/>
        <v>98035.25766</v>
      </c>
      <c r="F28" s="32">
        <f t="shared" si="12"/>
        <v>0</v>
      </c>
      <c r="G28" s="23">
        <f t="shared" si="13"/>
        <v>55</v>
      </c>
      <c r="H28" s="24">
        <f t="shared" si="2"/>
        <v>88693.23647</v>
      </c>
      <c r="I28" s="24">
        <f t="shared" si="14"/>
        <v>0</v>
      </c>
      <c r="O28" s="25">
        <f t="shared" si="3"/>
        <v>0.08311673125</v>
      </c>
      <c r="P28" s="25">
        <f t="shared" si="15"/>
        <v>3.296807414</v>
      </c>
      <c r="Q28" s="25">
        <f t="shared" si="4"/>
        <v>0.08311673125</v>
      </c>
      <c r="R28" s="25">
        <f t="shared" si="16"/>
        <v>3.296807414</v>
      </c>
      <c r="S28" s="26">
        <f t="shared" si="5"/>
        <v>29736.42235</v>
      </c>
      <c r="T28" s="26">
        <f t="shared" si="6"/>
        <v>0</v>
      </c>
      <c r="V28" s="25">
        <f t="shared" si="7"/>
        <v>0.08254373125</v>
      </c>
      <c r="W28" s="25">
        <f t="shared" si="17"/>
        <v>3.316078078</v>
      </c>
      <c r="X28" s="25">
        <f t="shared" si="8"/>
        <v>0.08254373125</v>
      </c>
      <c r="Y28" s="25">
        <f t="shared" si="18"/>
        <v>3.316078078</v>
      </c>
      <c r="Z28" s="26">
        <f t="shared" si="9"/>
        <v>26746.42587</v>
      </c>
      <c r="AA28" s="26">
        <f t="shared" si="10"/>
        <v>0</v>
      </c>
    </row>
    <row r="29" ht="15.75" customHeight="1">
      <c r="D29" s="21">
        <f t="shared" si="11"/>
        <v>61</v>
      </c>
      <c r="E29" s="22">
        <f t="shared" si="1"/>
        <v>97259.25898</v>
      </c>
      <c r="F29" s="32">
        <f t="shared" si="12"/>
        <v>0</v>
      </c>
      <c r="G29" s="23">
        <f t="shared" si="13"/>
        <v>56</v>
      </c>
      <c r="H29" s="24">
        <f t="shared" si="2"/>
        <v>88015.8256</v>
      </c>
      <c r="I29" s="24">
        <f t="shared" si="14"/>
        <v>0</v>
      </c>
      <c r="O29" s="25">
        <f t="shared" si="3"/>
        <v>0.08331653125</v>
      </c>
      <c r="P29" s="25">
        <f t="shared" si="15"/>
        <v>3.571485972</v>
      </c>
      <c r="Q29" s="25">
        <f t="shared" si="4"/>
        <v>0.08331653125</v>
      </c>
      <c r="R29" s="25">
        <f t="shared" si="16"/>
        <v>3.571485972</v>
      </c>
      <c r="S29" s="26">
        <f t="shared" si="5"/>
        <v>27232.15484</v>
      </c>
      <c r="T29" s="26">
        <f t="shared" si="6"/>
        <v>0</v>
      </c>
      <c r="V29" s="25">
        <f t="shared" si="7"/>
        <v>0.08260153125</v>
      </c>
      <c r="W29" s="25">
        <f t="shared" si="17"/>
        <v>3.589991205</v>
      </c>
      <c r="X29" s="25">
        <f t="shared" si="8"/>
        <v>0.08260153125</v>
      </c>
      <c r="Y29" s="25">
        <f t="shared" si="18"/>
        <v>3.589991205</v>
      </c>
      <c r="Z29" s="26">
        <f t="shared" si="9"/>
        <v>24517.00313</v>
      </c>
      <c r="AA29" s="26">
        <f t="shared" si="10"/>
        <v>0</v>
      </c>
    </row>
    <row r="30" ht="15.75" customHeight="1">
      <c r="A30" s="17" t="s">
        <v>45</v>
      </c>
      <c r="B30" s="26">
        <f>SUM(S14:T93)+SUM(Z14:AA93)</f>
        <v>2133150.455</v>
      </c>
      <c r="D30" s="21">
        <f t="shared" si="11"/>
        <v>62</v>
      </c>
      <c r="E30" s="22">
        <f t="shared" si="1"/>
        <v>96541.32799</v>
      </c>
      <c r="F30" s="32">
        <f t="shared" si="12"/>
        <v>0</v>
      </c>
      <c r="G30" s="23">
        <f t="shared" si="13"/>
        <v>57</v>
      </c>
      <c r="H30" s="24">
        <f t="shared" si="2"/>
        <v>87304.1182</v>
      </c>
      <c r="I30" s="24">
        <f t="shared" si="14"/>
        <v>0</v>
      </c>
      <c r="O30" s="25">
        <f t="shared" si="3"/>
        <v>0.08354473125</v>
      </c>
      <c r="P30" s="25">
        <f t="shared" si="15"/>
        <v>3.869864807</v>
      </c>
      <c r="Q30" s="25">
        <f t="shared" si="4"/>
        <v>0.08354473125</v>
      </c>
      <c r="R30" s="25">
        <f t="shared" si="16"/>
        <v>3.869864807</v>
      </c>
      <c r="S30" s="26">
        <f t="shared" si="5"/>
        <v>24946.95107</v>
      </c>
      <c r="T30" s="26">
        <f t="shared" si="6"/>
        <v>0</v>
      </c>
      <c r="V30" s="25">
        <f t="shared" si="7"/>
        <v>0.08268773125</v>
      </c>
      <c r="W30" s="25">
        <f t="shared" si="17"/>
        <v>3.886839433</v>
      </c>
      <c r="X30" s="25">
        <f t="shared" si="8"/>
        <v>0.08268773125</v>
      </c>
      <c r="Y30" s="25">
        <f t="shared" si="18"/>
        <v>3.886839433</v>
      </c>
      <c r="Z30" s="26">
        <f t="shared" si="9"/>
        <v>22461.46766</v>
      </c>
      <c r="AA30" s="26">
        <f t="shared" si="10"/>
        <v>0</v>
      </c>
    </row>
    <row r="31" ht="15.75" customHeight="1">
      <c r="D31" s="21">
        <f t="shared" si="11"/>
        <v>63</v>
      </c>
      <c r="E31" s="22">
        <f t="shared" si="1"/>
        <v>95899.25238</v>
      </c>
      <c r="F31" s="32">
        <f t="shared" si="12"/>
        <v>0</v>
      </c>
      <c r="G31" s="23">
        <f t="shared" si="13"/>
        <v>58</v>
      </c>
      <c r="H31" s="24">
        <f t="shared" si="2"/>
        <v>86576.17261</v>
      </c>
      <c r="I31" s="24">
        <f t="shared" si="14"/>
        <v>0</v>
      </c>
      <c r="O31" s="25">
        <f t="shared" si="3"/>
        <v>0.08380133125</v>
      </c>
      <c r="P31" s="25">
        <f t="shared" si="15"/>
        <v>4.19416463</v>
      </c>
      <c r="Q31" s="25">
        <f t="shared" si="4"/>
        <v>0.08380133125</v>
      </c>
      <c r="R31" s="25">
        <f t="shared" si="16"/>
        <v>4.19416463</v>
      </c>
      <c r="S31" s="26">
        <f t="shared" si="5"/>
        <v>22864.92325</v>
      </c>
      <c r="T31" s="26">
        <f t="shared" si="6"/>
        <v>0</v>
      </c>
      <c r="V31" s="25">
        <f t="shared" si="7"/>
        <v>0.08280233125</v>
      </c>
      <c r="W31" s="25">
        <f t="shared" si="17"/>
        <v>4.208678799</v>
      </c>
      <c r="X31" s="25">
        <f t="shared" si="8"/>
        <v>0.08280233125</v>
      </c>
      <c r="Y31" s="25">
        <f t="shared" si="18"/>
        <v>4.208678799</v>
      </c>
      <c r="Z31" s="26">
        <f t="shared" si="9"/>
        <v>20570.86719</v>
      </c>
      <c r="AA31" s="26">
        <f t="shared" si="10"/>
        <v>0</v>
      </c>
    </row>
    <row r="32" ht="15.75" customHeight="1">
      <c r="A32" s="17" t="s">
        <v>46</v>
      </c>
      <c r="B32" s="31">
        <f>(LN(1+B20)-LN(1+B21))/(B12*0.185^2)</f>
        <v>0.1693939335</v>
      </c>
      <c r="D32" s="21">
        <f t="shared" si="11"/>
        <v>64</v>
      </c>
      <c r="E32" s="22">
        <f t="shared" si="1"/>
        <v>95350.46282</v>
      </c>
      <c r="F32" s="32">
        <f t="shared" si="12"/>
        <v>0</v>
      </c>
      <c r="G32" s="23">
        <f t="shared" si="13"/>
        <v>59</v>
      </c>
      <c r="H32" s="24">
        <f t="shared" si="2"/>
        <v>85849.48896</v>
      </c>
      <c r="I32" s="24">
        <f t="shared" si="14"/>
        <v>0</v>
      </c>
      <c r="O32" s="25">
        <f t="shared" si="3"/>
        <v>0.08408633125</v>
      </c>
      <c r="P32" s="25">
        <f t="shared" si="15"/>
        <v>4.546836546</v>
      </c>
      <c r="Q32" s="25">
        <f t="shared" si="4"/>
        <v>0.08408633125</v>
      </c>
      <c r="R32" s="25">
        <f t="shared" si="16"/>
        <v>4.546836546</v>
      </c>
      <c r="S32" s="26">
        <f t="shared" si="5"/>
        <v>20970.72588</v>
      </c>
      <c r="T32" s="26">
        <f t="shared" si="6"/>
        <v>0</v>
      </c>
      <c r="V32" s="25">
        <f t="shared" si="7"/>
        <v>0.08294533125</v>
      </c>
      <c r="W32" s="25">
        <f t="shared" si="17"/>
        <v>4.557769056</v>
      </c>
      <c r="X32" s="25">
        <f t="shared" si="8"/>
        <v>0.08294533125</v>
      </c>
      <c r="Y32" s="25">
        <f t="shared" si="18"/>
        <v>4.557769056</v>
      </c>
      <c r="Z32" s="26">
        <f t="shared" si="9"/>
        <v>18835.85761</v>
      </c>
      <c r="AA32" s="26">
        <f t="shared" si="10"/>
        <v>0</v>
      </c>
    </row>
    <row r="33" ht="15.75" customHeight="1">
      <c r="A33" s="17" t="s">
        <v>47</v>
      </c>
      <c r="D33" s="21">
        <f t="shared" si="11"/>
        <v>65</v>
      </c>
      <c r="E33" s="22">
        <f t="shared" si="1"/>
        <v>94912.19357</v>
      </c>
      <c r="F33" s="32">
        <f t="shared" si="12"/>
        <v>0</v>
      </c>
      <c r="G33" s="23">
        <f t="shared" si="13"/>
        <v>60</v>
      </c>
      <c r="H33" s="24">
        <f t="shared" si="2"/>
        <v>85140.99395</v>
      </c>
      <c r="I33" s="24">
        <f t="shared" si="14"/>
        <v>0</v>
      </c>
      <c r="O33" s="25">
        <f t="shared" si="3"/>
        <v>0.08439973125</v>
      </c>
      <c r="P33" s="25">
        <f t="shared" si="15"/>
        <v>4.930588329</v>
      </c>
      <c r="Q33" s="25">
        <f t="shared" si="4"/>
        <v>0.08439973125</v>
      </c>
      <c r="R33" s="25">
        <f t="shared" si="16"/>
        <v>4.930588329</v>
      </c>
      <c r="S33" s="26">
        <f t="shared" si="5"/>
        <v>19249.66905</v>
      </c>
      <c r="T33" s="26">
        <f t="shared" si="6"/>
        <v>0</v>
      </c>
      <c r="V33" s="25">
        <f t="shared" si="7"/>
        <v>0.08311673125</v>
      </c>
      <c r="W33" s="25">
        <f t="shared" si="17"/>
        <v>4.936595922</v>
      </c>
      <c r="X33" s="25">
        <f t="shared" si="8"/>
        <v>0.08311673125</v>
      </c>
      <c r="Y33" s="25">
        <f t="shared" si="18"/>
        <v>4.936595922</v>
      </c>
      <c r="Z33" s="26">
        <f t="shared" si="9"/>
        <v>17246.9036</v>
      </c>
      <c r="AA33" s="26">
        <f t="shared" si="10"/>
        <v>0</v>
      </c>
    </row>
    <row r="34" ht="15.75" customHeight="1">
      <c r="D34" s="21">
        <f t="shared" si="11"/>
        <v>66</v>
      </c>
      <c r="E34" s="22">
        <f t="shared" si="1"/>
        <v>94601.67537</v>
      </c>
      <c r="F34" s="32">
        <f t="shared" si="12"/>
        <v>0</v>
      </c>
      <c r="G34" s="23">
        <f t="shared" si="13"/>
        <v>61</v>
      </c>
      <c r="H34" s="24">
        <f t="shared" si="2"/>
        <v>84467.0599</v>
      </c>
      <c r="I34" s="24">
        <f t="shared" si="14"/>
        <v>0</v>
      </c>
      <c r="O34" s="25">
        <f t="shared" si="3"/>
        <v>0.08474153125</v>
      </c>
      <c r="P34" s="25">
        <f t="shared" si="15"/>
        <v>5.348413934</v>
      </c>
      <c r="Q34" s="25">
        <f t="shared" si="4"/>
        <v>0.08474153125</v>
      </c>
      <c r="R34" s="25">
        <f t="shared" si="16"/>
        <v>5.348413934</v>
      </c>
      <c r="S34" s="26">
        <f t="shared" si="5"/>
        <v>17687.79989</v>
      </c>
      <c r="T34" s="26">
        <f t="shared" si="6"/>
        <v>0</v>
      </c>
      <c r="V34" s="25">
        <f t="shared" si="7"/>
        <v>0.08331653125</v>
      </c>
      <c r="W34" s="25">
        <f t="shared" si="17"/>
        <v>5.34789597</v>
      </c>
      <c r="X34" s="25">
        <f t="shared" si="8"/>
        <v>0.08331653125</v>
      </c>
      <c r="Y34" s="25">
        <f t="shared" si="18"/>
        <v>5.34789597</v>
      </c>
      <c r="Z34" s="26">
        <f t="shared" si="9"/>
        <v>15794.44708</v>
      </c>
      <c r="AA34" s="26">
        <f t="shared" si="10"/>
        <v>0</v>
      </c>
    </row>
    <row r="35" ht="15.75" customHeight="1">
      <c r="D35" s="21">
        <f t="shared" si="11"/>
        <v>67</v>
      </c>
      <c r="E35" s="22">
        <f t="shared" si="1"/>
        <v>0</v>
      </c>
      <c r="F35" s="32">
        <f t="shared" si="12"/>
        <v>37840.67015</v>
      </c>
      <c r="G35" s="23">
        <f t="shared" si="13"/>
        <v>62</v>
      </c>
      <c r="H35" s="24">
        <f t="shared" si="2"/>
        <v>83843.55607</v>
      </c>
      <c r="I35" s="24">
        <f t="shared" si="14"/>
        <v>0</v>
      </c>
      <c r="O35" s="25">
        <f t="shared" si="3"/>
        <v>0.08511173125</v>
      </c>
      <c r="P35" s="25">
        <f t="shared" si="15"/>
        <v>5.803626703</v>
      </c>
      <c r="Q35" s="25">
        <f t="shared" si="4"/>
        <v>0.03491486317</v>
      </c>
      <c r="R35" s="25">
        <f t="shared" si="16"/>
        <v>5.535153075</v>
      </c>
      <c r="S35" s="26">
        <f t="shared" si="5"/>
        <v>0</v>
      </c>
      <c r="T35" s="26">
        <f t="shared" si="6"/>
        <v>6836.42704</v>
      </c>
      <c r="V35" s="25">
        <f t="shared" si="7"/>
        <v>0.08354473125</v>
      </c>
      <c r="W35" s="25">
        <f t="shared" si="17"/>
        <v>5.794684502</v>
      </c>
      <c r="X35" s="25">
        <f t="shared" si="8"/>
        <v>0.08354473125</v>
      </c>
      <c r="Y35" s="25">
        <f t="shared" si="18"/>
        <v>5.794684502</v>
      </c>
      <c r="Z35" s="26">
        <f t="shared" si="9"/>
        <v>14469.04591</v>
      </c>
      <c r="AA35" s="26">
        <f t="shared" si="10"/>
        <v>0</v>
      </c>
    </row>
    <row r="36" ht="15.75" customHeight="1">
      <c r="D36" s="21">
        <f t="shared" si="11"/>
        <v>68</v>
      </c>
      <c r="E36" s="22">
        <f t="shared" si="1"/>
        <v>0</v>
      </c>
      <c r="F36" s="32">
        <f t="shared" si="12"/>
        <v>37840.67015</v>
      </c>
      <c r="G36" s="23">
        <f t="shared" si="13"/>
        <v>63</v>
      </c>
      <c r="H36" s="24">
        <f t="shared" si="2"/>
        <v>83285.93061</v>
      </c>
      <c r="I36" s="24">
        <f t="shared" si="14"/>
        <v>0</v>
      </c>
      <c r="O36" s="25">
        <f t="shared" si="3"/>
        <v>0.08551033125</v>
      </c>
      <c r="P36" s="25">
        <f t="shared" si="15"/>
        <v>6.299896745</v>
      </c>
      <c r="Q36" s="25">
        <f t="shared" si="4"/>
        <v>0.03575136317</v>
      </c>
      <c r="R36" s="25">
        <f t="shared" si="16"/>
        <v>5.733042343</v>
      </c>
      <c r="S36" s="26">
        <f t="shared" si="5"/>
        <v>0</v>
      </c>
      <c r="T36" s="26">
        <f t="shared" si="6"/>
        <v>6600.451887</v>
      </c>
      <c r="V36" s="25">
        <f t="shared" si="7"/>
        <v>0.08380133125</v>
      </c>
      <c r="W36" s="25">
        <f t="shared" si="17"/>
        <v>6.280286777</v>
      </c>
      <c r="X36" s="25">
        <f t="shared" si="8"/>
        <v>0.08380133125</v>
      </c>
      <c r="Y36" s="25">
        <f t="shared" si="18"/>
        <v>6.280286777</v>
      </c>
      <c r="Z36" s="26">
        <f t="shared" si="9"/>
        <v>13261.48527</v>
      </c>
      <c r="AA36" s="26">
        <f t="shared" si="10"/>
        <v>0</v>
      </c>
    </row>
    <row r="37" ht="15.75" customHeight="1">
      <c r="D37" s="21">
        <f t="shared" si="11"/>
        <v>69</v>
      </c>
      <c r="E37" s="22">
        <f t="shared" si="1"/>
        <v>0</v>
      </c>
      <c r="F37" s="32">
        <f t="shared" si="12"/>
        <v>37840.67015</v>
      </c>
      <c r="G37" s="23">
        <f t="shared" si="13"/>
        <v>64</v>
      </c>
      <c r="H37" s="24">
        <f t="shared" si="2"/>
        <v>82809.32159</v>
      </c>
      <c r="I37" s="24">
        <f t="shared" si="14"/>
        <v>0</v>
      </c>
      <c r="O37" s="25">
        <f t="shared" si="3"/>
        <v>0.08593733125</v>
      </c>
      <c r="P37" s="25">
        <f t="shared" si="15"/>
        <v>6.841293059</v>
      </c>
      <c r="Q37" s="25">
        <f t="shared" si="4"/>
        <v>0.03652886317</v>
      </c>
      <c r="R37" s="25">
        <f t="shared" si="16"/>
        <v>5.942463862</v>
      </c>
      <c r="S37" s="26">
        <f t="shared" si="5"/>
        <v>0</v>
      </c>
      <c r="T37" s="26">
        <f t="shared" si="6"/>
        <v>6367.841863</v>
      </c>
      <c r="V37" s="25">
        <f t="shared" si="7"/>
        <v>0.08408633125</v>
      </c>
      <c r="W37" s="25">
        <f t="shared" si="17"/>
        <v>6.808373051</v>
      </c>
      <c r="X37" s="25">
        <f t="shared" si="8"/>
        <v>0.08408633125</v>
      </c>
      <c r="Y37" s="25">
        <f t="shared" si="18"/>
        <v>6.808373051</v>
      </c>
      <c r="Z37" s="26">
        <f t="shared" si="9"/>
        <v>12162.8649</v>
      </c>
      <c r="AA37" s="26">
        <f t="shared" si="10"/>
        <v>0</v>
      </c>
    </row>
    <row r="38" ht="15.75" customHeight="1">
      <c r="D38" s="21">
        <f t="shared" si="11"/>
        <v>70</v>
      </c>
      <c r="E38" s="22">
        <f t="shared" si="1"/>
        <v>0</v>
      </c>
      <c r="F38" s="32">
        <f t="shared" si="12"/>
        <v>37840.67015</v>
      </c>
      <c r="G38" s="23">
        <f t="shared" si="13"/>
        <v>65</v>
      </c>
      <c r="H38" s="24">
        <f t="shared" si="2"/>
        <v>82428.69649</v>
      </c>
      <c r="I38" s="24">
        <f t="shared" si="14"/>
        <v>0</v>
      </c>
      <c r="O38" s="25">
        <f t="shared" si="3"/>
        <v>0.08639273125</v>
      </c>
      <c r="P38" s="25">
        <f t="shared" si="15"/>
        <v>7.432331051</v>
      </c>
      <c r="Q38" s="25">
        <f t="shared" si="4"/>
        <v>0.03724736317</v>
      </c>
      <c r="R38" s="25">
        <f t="shared" si="16"/>
        <v>6.163804971</v>
      </c>
      <c r="S38" s="26">
        <f t="shared" si="5"/>
        <v>0</v>
      </c>
      <c r="T38" s="26">
        <f t="shared" si="6"/>
        <v>6139.173826</v>
      </c>
      <c r="V38" s="25">
        <f t="shared" si="7"/>
        <v>0.08439973125</v>
      </c>
      <c r="W38" s="25">
        <f t="shared" si="17"/>
        <v>7.382997907</v>
      </c>
      <c r="X38" s="25">
        <f t="shared" si="8"/>
        <v>0.08439973125</v>
      </c>
      <c r="Y38" s="25">
        <f t="shared" si="18"/>
        <v>7.382997907</v>
      </c>
      <c r="Z38" s="26">
        <f t="shared" si="9"/>
        <v>11164.66475</v>
      </c>
      <c r="AA38" s="26">
        <f t="shared" si="10"/>
        <v>0</v>
      </c>
    </row>
    <row r="39" ht="15.75" customHeight="1">
      <c r="D39" s="21">
        <f t="shared" si="11"/>
        <v>71</v>
      </c>
      <c r="E39" s="22">
        <f t="shared" si="1"/>
        <v>0</v>
      </c>
      <c r="F39" s="32">
        <f t="shared" si="12"/>
        <v>37840.67015</v>
      </c>
      <c r="G39" s="23">
        <f t="shared" si="13"/>
        <v>66</v>
      </c>
      <c r="H39" s="24">
        <f t="shared" si="2"/>
        <v>82159.01976</v>
      </c>
      <c r="I39" s="24">
        <f t="shared" si="14"/>
        <v>0</v>
      </c>
      <c r="O39" s="25">
        <f t="shared" si="3"/>
        <v>0.08687653125</v>
      </c>
      <c r="P39" s="25">
        <f t="shared" si="15"/>
        <v>8.078026192</v>
      </c>
      <c r="Q39" s="25">
        <f t="shared" si="4"/>
        <v>0.03790686317</v>
      </c>
      <c r="R39" s="25">
        <f t="shared" si="16"/>
        <v>6.397455483</v>
      </c>
      <c r="S39" s="26">
        <f t="shared" si="5"/>
        <v>0</v>
      </c>
      <c r="T39" s="26">
        <f t="shared" si="6"/>
        <v>5914.956384</v>
      </c>
      <c r="V39" s="25">
        <f t="shared" si="7"/>
        <v>0.08474153125</v>
      </c>
      <c r="W39" s="25">
        <f t="shared" si="17"/>
        <v>8.008644455</v>
      </c>
      <c r="X39" s="25">
        <f t="shared" si="8"/>
        <v>0.08474153125</v>
      </c>
      <c r="Y39" s="25">
        <f t="shared" si="18"/>
        <v>8.008644455</v>
      </c>
      <c r="Z39" s="26">
        <f t="shared" si="9"/>
        <v>10258.79226</v>
      </c>
      <c r="AA39" s="26">
        <f t="shared" si="10"/>
        <v>0</v>
      </c>
    </row>
    <row r="40" ht="15.75" customHeight="1">
      <c r="D40" s="21">
        <f t="shared" si="11"/>
        <v>72</v>
      </c>
      <c r="E40" s="22">
        <f t="shared" si="1"/>
        <v>0</v>
      </c>
      <c r="F40" s="32">
        <f t="shared" si="12"/>
        <v>37840.67015</v>
      </c>
      <c r="G40" s="23">
        <f t="shared" si="13"/>
        <v>67</v>
      </c>
      <c r="H40" s="24">
        <f t="shared" si="2"/>
        <v>0</v>
      </c>
      <c r="I40" s="24">
        <f t="shared" si="14"/>
        <v>32863.6079</v>
      </c>
      <c r="O40" s="25">
        <f t="shared" si="3"/>
        <v>0.08738873125</v>
      </c>
      <c r="P40" s="25">
        <f t="shared" si="15"/>
        <v>8.783954652</v>
      </c>
      <c r="Q40" s="25">
        <f t="shared" si="4"/>
        <v>0.03850736317</v>
      </c>
      <c r="R40" s="25">
        <f t="shared" si="16"/>
        <v>6.643804625</v>
      </c>
      <c r="S40" s="26">
        <f t="shared" si="5"/>
        <v>0</v>
      </c>
      <c r="T40" s="26">
        <f t="shared" si="6"/>
        <v>5695.632591</v>
      </c>
      <c r="V40" s="25">
        <f t="shared" si="7"/>
        <v>0.08511173125</v>
      </c>
      <c r="W40" s="25">
        <f t="shared" si="17"/>
        <v>8.69027405</v>
      </c>
      <c r="X40" s="25">
        <f t="shared" si="8"/>
        <v>0.03491486317</v>
      </c>
      <c r="Y40" s="25">
        <f t="shared" si="18"/>
        <v>8.28826518</v>
      </c>
      <c r="Z40" s="26">
        <f t="shared" si="9"/>
        <v>0</v>
      </c>
      <c r="AA40" s="26">
        <f t="shared" si="10"/>
        <v>3965.076791</v>
      </c>
    </row>
    <row r="41" ht="15.75" customHeight="1">
      <c r="D41" s="21">
        <f t="shared" si="11"/>
        <v>73</v>
      </c>
      <c r="E41" s="22">
        <f t="shared" si="1"/>
        <v>0</v>
      </c>
      <c r="F41" s="32">
        <f t="shared" si="12"/>
        <v>37840.67015</v>
      </c>
      <c r="G41" s="23">
        <f t="shared" si="13"/>
        <v>68</v>
      </c>
      <c r="H41" s="24">
        <f t="shared" si="2"/>
        <v>0</v>
      </c>
      <c r="I41" s="24">
        <f t="shared" si="14"/>
        <v>32863.6079</v>
      </c>
      <c r="O41" s="25">
        <f t="shared" si="3"/>
        <v>0.08792933125</v>
      </c>
      <c r="P41" s="25">
        <f t="shared" si="15"/>
        <v>9.556321911</v>
      </c>
      <c r="Q41" s="25">
        <f t="shared" si="4"/>
        <v>0.03904886317</v>
      </c>
      <c r="R41" s="25">
        <f t="shared" si="16"/>
        <v>6.903237643</v>
      </c>
      <c r="S41" s="26">
        <f t="shared" si="5"/>
        <v>0</v>
      </c>
      <c r="T41" s="26">
        <f t="shared" si="6"/>
        <v>5481.583006</v>
      </c>
      <c r="V41" s="25">
        <f t="shared" si="7"/>
        <v>0.08551033125</v>
      </c>
      <c r="W41" s="25">
        <f t="shared" si="17"/>
        <v>9.433382262</v>
      </c>
      <c r="X41" s="25">
        <f t="shared" si="8"/>
        <v>0.03575136317</v>
      </c>
      <c r="Y41" s="25">
        <f t="shared" si="18"/>
        <v>8.584581959</v>
      </c>
      <c r="Z41" s="26">
        <f t="shared" si="9"/>
        <v>0</v>
      </c>
      <c r="AA41" s="26">
        <f t="shared" si="10"/>
        <v>3828.212959</v>
      </c>
    </row>
    <row r="42" ht="15.75" customHeight="1">
      <c r="D42" s="21">
        <f t="shared" si="11"/>
        <v>74</v>
      </c>
      <c r="E42" s="22">
        <f t="shared" si="1"/>
        <v>0</v>
      </c>
      <c r="F42" s="32">
        <f t="shared" si="12"/>
        <v>37840.67015</v>
      </c>
      <c r="G42" s="23">
        <f t="shared" si="13"/>
        <v>69</v>
      </c>
      <c r="H42" s="24">
        <f t="shared" si="2"/>
        <v>0</v>
      </c>
      <c r="I42" s="24">
        <f t="shared" si="14"/>
        <v>32863.6079</v>
      </c>
      <c r="O42" s="25">
        <f t="shared" si="3"/>
        <v>0.08849833125</v>
      </c>
      <c r="P42" s="25">
        <f t="shared" si="15"/>
        <v>10.40204045</v>
      </c>
      <c r="Q42" s="25">
        <f t="shared" si="4"/>
        <v>0.03953136317</v>
      </c>
      <c r="R42" s="25">
        <f t="shared" si="16"/>
        <v>7.176132037</v>
      </c>
      <c r="S42" s="26">
        <f t="shared" si="5"/>
        <v>0</v>
      </c>
      <c r="T42" s="26">
        <f t="shared" si="6"/>
        <v>5273.129028</v>
      </c>
      <c r="V42" s="25">
        <f t="shared" si="7"/>
        <v>0.08593733125</v>
      </c>
      <c r="W42" s="25">
        <f t="shared" si="17"/>
        <v>10.24406196</v>
      </c>
      <c r="X42" s="25">
        <f t="shared" si="8"/>
        <v>0.03652886317</v>
      </c>
      <c r="Y42" s="25">
        <f t="shared" si="18"/>
        <v>8.898166979</v>
      </c>
      <c r="Z42" s="26">
        <f t="shared" si="9"/>
        <v>0</v>
      </c>
      <c r="AA42" s="26">
        <f t="shared" si="10"/>
        <v>3693.300877</v>
      </c>
    </row>
    <row r="43" ht="15.75" customHeight="1">
      <c r="D43" s="21">
        <f t="shared" si="11"/>
        <v>75</v>
      </c>
      <c r="E43" s="22">
        <f t="shared" si="1"/>
        <v>0</v>
      </c>
      <c r="F43" s="32">
        <f t="shared" si="12"/>
        <v>37840.67015</v>
      </c>
      <c r="G43" s="23">
        <f t="shared" si="13"/>
        <v>70</v>
      </c>
      <c r="H43" s="24">
        <f t="shared" si="2"/>
        <v>0</v>
      </c>
      <c r="I43" s="24">
        <f t="shared" si="14"/>
        <v>32863.6079</v>
      </c>
      <c r="O43" s="25">
        <f t="shared" si="3"/>
        <v>0.08909573125</v>
      </c>
      <c r="P43" s="25">
        <f t="shared" si="15"/>
        <v>11.32881785</v>
      </c>
      <c r="Q43" s="25">
        <f t="shared" si="4"/>
        <v>0.03995486317</v>
      </c>
      <c r="R43" s="25">
        <f t="shared" si="16"/>
        <v>7.462853411</v>
      </c>
      <c r="S43" s="26">
        <f t="shared" si="5"/>
        <v>0</v>
      </c>
      <c r="T43" s="26">
        <f t="shared" si="6"/>
        <v>5070.536438</v>
      </c>
      <c r="V43" s="25">
        <f t="shared" si="7"/>
        <v>0.08639273125</v>
      </c>
      <c r="W43" s="25">
        <f t="shared" si="17"/>
        <v>11.12907445</v>
      </c>
      <c r="X43" s="25">
        <f t="shared" si="8"/>
        <v>0.03724736317</v>
      </c>
      <c r="Y43" s="25">
        <f t="shared" si="18"/>
        <v>9.229600236</v>
      </c>
      <c r="Z43" s="26">
        <f t="shared" si="9"/>
        <v>0</v>
      </c>
      <c r="AA43" s="26">
        <f t="shared" si="10"/>
        <v>3560.675117</v>
      </c>
    </row>
    <row r="44" ht="15.75" customHeight="1">
      <c r="D44" s="21">
        <f t="shared" si="11"/>
        <v>76</v>
      </c>
      <c r="E44" s="22">
        <f t="shared" si="1"/>
        <v>0</v>
      </c>
      <c r="F44" s="32">
        <f t="shared" si="12"/>
        <v>37840.67015</v>
      </c>
      <c r="G44" s="23">
        <f t="shared" si="13"/>
        <v>71</v>
      </c>
      <c r="H44" s="24">
        <f t="shared" si="2"/>
        <v>0</v>
      </c>
      <c r="I44" s="24">
        <f t="shared" si="14"/>
        <v>32863.6079</v>
      </c>
      <c r="O44" s="25">
        <f t="shared" si="3"/>
        <v>0.08972153125</v>
      </c>
      <c r="P44" s="25">
        <f t="shared" si="15"/>
        <v>12.34525674</v>
      </c>
      <c r="Q44" s="25">
        <f t="shared" si="4"/>
        <v>0.04031936317</v>
      </c>
      <c r="R44" s="25">
        <f t="shared" si="16"/>
        <v>7.763750908</v>
      </c>
      <c r="S44" s="26">
        <f t="shared" si="5"/>
        <v>0</v>
      </c>
      <c r="T44" s="26">
        <f t="shared" si="6"/>
        <v>4874.019092</v>
      </c>
      <c r="V44" s="25">
        <f t="shared" si="7"/>
        <v>0.08687653125</v>
      </c>
      <c r="W44" s="25">
        <f t="shared" si="17"/>
        <v>12.09592983</v>
      </c>
      <c r="X44" s="25">
        <f t="shared" si="8"/>
        <v>0.03790686317</v>
      </c>
      <c r="Y44" s="25">
        <f t="shared" si="18"/>
        <v>9.579465429</v>
      </c>
      <c r="Z44" s="26">
        <f t="shared" si="9"/>
        <v>0</v>
      </c>
      <c r="AA44" s="26">
        <f t="shared" si="10"/>
        <v>3430.63067</v>
      </c>
    </row>
    <row r="45" ht="15.75" customHeight="1">
      <c r="D45" s="21">
        <f t="shared" si="11"/>
        <v>77</v>
      </c>
      <c r="E45" s="22">
        <f t="shared" si="1"/>
        <v>0</v>
      </c>
      <c r="F45" s="32">
        <f t="shared" si="12"/>
        <v>37840.67015</v>
      </c>
      <c r="G45" s="23">
        <f t="shared" si="13"/>
        <v>72</v>
      </c>
      <c r="H45" s="24">
        <f t="shared" si="2"/>
        <v>0</v>
      </c>
      <c r="I45" s="24">
        <f t="shared" si="14"/>
        <v>32863.6079</v>
      </c>
      <c r="O45" s="25">
        <f t="shared" si="3"/>
        <v>0.09037573125</v>
      </c>
      <c r="P45" s="25">
        <f t="shared" si="15"/>
        <v>13.46096834</v>
      </c>
      <c r="Q45" s="25">
        <f t="shared" si="4"/>
        <v>0.04062486317</v>
      </c>
      <c r="R45" s="25">
        <f t="shared" si="16"/>
        <v>8.079152226</v>
      </c>
      <c r="S45" s="26">
        <f t="shared" si="5"/>
        <v>0</v>
      </c>
      <c r="T45" s="26">
        <f t="shared" si="6"/>
        <v>4683.742686</v>
      </c>
      <c r="V45" s="25">
        <f t="shared" si="7"/>
        <v>0.08738873125</v>
      </c>
      <c r="W45" s="25">
        <f t="shared" si="17"/>
        <v>13.1529778</v>
      </c>
      <c r="X45" s="25">
        <f t="shared" si="8"/>
        <v>0.03850736317</v>
      </c>
      <c r="Y45" s="25">
        <f t="shared" si="18"/>
        <v>9.948345383</v>
      </c>
      <c r="Z45" s="26">
        <f t="shared" si="9"/>
        <v>0</v>
      </c>
      <c r="AA45" s="26">
        <f t="shared" si="10"/>
        <v>3303.424503</v>
      </c>
    </row>
    <row r="46" ht="15.75" customHeight="1">
      <c r="D46" s="21">
        <f t="shared" si="11"/>
        <v>78</v>
      </c>
      <c r="E46" s="22">
        <f t="shared" si="1"/>
        <v>0</v>
      </c>
      <c r="F46" s="32">
        <f t="shared" si="12"/>
        <v>37840.67015</v>
      </c>
      <c r="G46" s="23">
        <f t="shared" si="13"/>
        <v>73</v>
      </c>
      <c r="H46" s="24">
        <f t="shared" si="2"/>
        <v>0</v>
      </c>
      <c r="I46" s="24">
        <f t="shared" si="14"/>
        <v>32863.6079</v>
      </c>
      <c r="O46" s="25">
        <f t="shared" si="3"/>
        <v>0.09105833125</v>
      </c>
      <c r="P46" s="25">
        <f t="shared" si="15"/>
        <v>14.68670166</v>
      </c>
      <c r="Q46" s="25">
        <f t="shared" si="4"/>
        <v>0.04087136317</v>
      </c>
      <c r="R46" s="25">
        <f t="shared" si="16"/>
        <v>8.409358191</v>
      </c>
      <c r="S46" s="26">
        <f t="shared" si="5"/>
        <v>0</v>
      </c>
      <c r="T46" s="26">
        <f t="shared" si="6"/>
        <v>4499.828559</v>
      </c>
      <c r="V46" s="25">
        <f t="shared" si="7"/>
        <v>0.08792933125</v>
      </c>
      <c r="W46" s="25">
        <f t="shared" si="17"/>
        <v>14.30951034</v>
      </c>
      <c r="X46" s="25">
        <f t="shared" si="8"/>
        <v>0.03904886317</v>
      </c>
      <c r="Y46" s="25">
        <f t="shared" si="18"/>
        <v>10.33681696</v>
      </c>
      <c r="Z46" s="26">
        <f t="shared" si="9"/>
        <v>0</v>
      </c>
      <c r="AA46" s="26">
        <f t="shared" si="10"/>
        <v>3179.277337</v>
      </c>
    </row>
    <row r="47" ht="15.75" customHeight="1">
      <c r="D47" s="21">
        <f t="shared" si="11"/>
        <v>79</v>
      </c>
      <c r="E47" s="22">
        <f t="shared" si="1"/>
        <v>0</v>
      </c>
      <c r="F47" s="32">
        <f t="shared" si="12"/>
        <v>37840.67015</v>
      </c>
      <c r="G47" s="23">
        <f t="shared" si="13"/>
        <v>74</v>
      </c>
      <c r="H47" s="24">
        <f t="shared" si="2"/>
        <v>0</v>
      </c>
      <c r="I47" s="24">
        <f t="shared" si="14"/>
        <v>32863.6079</v>
      </c>
      <c r="O47" s="25">
        <f t="shared" si="3"/>
        <v>0.09176933125</v>
      </c>
      <c r="P47" s="25">
        <f t="shared" si="15"/>
        <v>16.03449045</v>
      </c>
      <c r="Q47" s="25">
        <f t="shared" si="4"/>
        <v>0.04105886317</v>
      </c>
      <c r="R47" s="25">
        <f t="shared" si="16"/>
        <v>8.754636878</v>
      </c>
      <c r="S47" s="26">
        <f t="shared" si="5"/>
        <v>0</v>
      </c>
      <c r="T47" s="26">
        <f t="shared" si="6"/>
        <v>4322.357475</v>
      </c>
      <c r="V47" s="25">
        <f t="shared" si="7"/>
        <v>0.08849833125</v>
      </c>
      <c r="W47" s="25">
        <f t="shared" si="17"/>
        <v>15.57587812</v>
      </c>
      <c r="X47" s="25">
        <f t="shared" si="8"/>
        <v>0.03953136317</v>
      </c>
      <c r="Y47" s="25">
        <f t="shared" si="18"/>
        <v>10.74544543</v>
      </c>
      <c r="Z47" s="26">
        <f t="shared" si="9"/>
        <v>0</v>
      </c>
      <c r="AA47" s="26">
        <f t="shared" si="10"/>
        <v>3058.375581</v>
      </c>
    </row>
    <row r="48" ht="15.75" customHeight="1">
      <c r="D48" s="21">
        <f t="shared" si="11"/>
        <v>80</v>
      </c>
      <c r="E48" s="22">
        <f t="shared" si="1"/>
        <v>0</v>
      </c>
      <c r="F48" s="32">
        <f t="shared" si="12"/>
        <v>37840.67015</v>
      </c>
      <c r="G48" s="23">
        <f t="shared" si="13"/>
        <v>75</v>
      </c>
      <c r="H48" s="24">
        <f t="shared" si="2"/>
        <v>0</v>
      </c>
      <c r="I48" s="24">
        <f t="shared" si="14"/>
        <v>32863.6079</v>
      </c>
      <c r="O48" s="25">
        <f t="shared" si="3"/>
        <v>0.09250873125</v>
      </c>
      <c r="P48" s="25">
        <f t="shared" si="15"/>
        <v>17.51782082</v>
      </c>
      <c r="Q48" s="25">
        <f t="shared" si="4"/>
        <v>0.04118736317</v>
      </c>
      <c r="R48" s="25">
        <f t="shared" si="16"/>
        <v>9.115217286</v>
      </c>
      <c r="S48" s="26">
        <f t="shared" si="5"/>
        <v>0</v>
      </c>
      <c r="T48" s="26">
        <f t="shared" si="6"/>
        <v>4151.373353</v>
      </c>
      <c r="V48" s="25">
        <f t="shared" si="7"/>
        <v>0.08909573125</v>
      </c>
      <c r="W48" s="25">
        <f t="shared" si="17"/>
        <v>16.96362238</v>
      </c>
      <c r="X48" s="25">
        <f t="shared" si="8"/>
        <v>0.03995486317</v>
      </c>
      <c r="Y48" s="25">
        <f t="shared" si="18"/>
        <v>11.17477823</v>
      </c>
      <c r="Z48" s="26">
        <f t="shared" si="9"/>
        <v>0</v>
      </c>
      <c r="AA48" s="26">
        <f t="shared" si="10"/>
        <v>2940.873388</v>
      </c>
    </row>
    <row r="49" ht="15.75" customHeight="1">
      <c r="D49" s="21">
        <f t="shared" si="11"/>
        <v>81</v>
      </c>
      <c r="E49" s="22">
        <f t="shared" si="1"/>
        <v>0</v>
      </c>
      <c r="F49" s="32">
        <f t="shared" si="12"/>
        <v>37840.67015</v>
      </c>
      <c r="G49" s="23">
        <f t="shared" si="13"/>
        <v>76</v>
      </c>
      <c r="H49" s="24">
        <f t="shared" si="2"/>
        <v>0</v>
      </c>
      <c r="I49" s="24">
        <f t="shared" si="14"/>
        <v>32863.6079</v>
      </c>
      <c r="O49" s="25">
        <f t="shared" si="3"/>
        <v>0.09327653125</v>
      </c>
      <c r="P49" s="25">
        <f t="shared" si="15"/>
        <v>19.15182238</v>
      </c>
      <c r="Q49" s="25">
        <f t="shared" si="4"/>
        <v>0.04125686317</v>
      </c>
      <c r="R49" s="25">
        <f t="shared" si="16"/>
        <v>9.491282559</v>
      </c>
      <c r="S49" s="26">
        <f t="shared" si="5"/>
        <v>0</v>
      </c>
      <c r="T49" s="26">
        <f t="shared" si="6"/>
        <v>3986.886905</v>
      </c>
      <c r="V49" s="25">
        <f t="shared" si="7"/>
        <v>0.08972153125</v>
      </c>
      <c r="W49" s="25">
        <f t="shared" si="17"/>
        <v>18.48562455</v>
      </c>
      <c r="X49" s="25">
        <f t="shared" si="8"/>
        <v>0.04031936317</v>
      </c>
      <c r="Y49" s="25">
        <f t="shared" si="18"/>
        <v>11.62533817</v>
      </c>
      <c r="Z49" s="26">
        <f t="shared" si="9"/>
        <v>0</v>
      </c>
      <c r="AA49" s="26">
        <f t="shared" si="10"/>
        <v>2826.89479</v>
      </c>
    </row>
    <row r="50" ht="15.75" customHeight="1">
      <c r="D50" s="21">
        <f t="shared" si="11"/>
        <v>82</v>
      </c>
      <c r="E50" s="22">
        <f t="shared" si="1"/>
        <v>0</v>
      </c>
      <c r="F50" s="32">
        <f t="shared" si="12"/>
        <v>37840.67015</v>
      </c>
      <c r="G50" s="23">
        <f t="shared" si="13"/>
        <v>77</v>
      </c>
      <c r="H50" s="24">
        <f t="shared" si="2"/>
        <v>0</v>
      </c>
      <c r="I50" s="24">
        <f t="shared" si="14"/>
        <v>32863.6079</v>
      </c>
      <c r="O50" s="25">
        <f t="shared" si="3"/>
        <v>0.09407273125</v>
      </c>
      <c r="P50" s="25">
        <f t="shared" si="15"/>
        <v>20.95348662</v>
      </c>
      <c r="Q50" s="25">
        <f t="shared" si="4"/>
        <v>0.04126736317</v>
      </c>
      <c r="R50" s="25">
        <f t="shared" si="16"/>
        <v>9.882962763</v>
      </c>
      <c r="S50" s="26">
        <f t="shared" si="5"/>
        <v>0</v>
      </c>
      <c r="T50" s="26">
        <f t="shared" si="6"/>
        <v>3828.879159</v>
      </c>
      <c r="V50" s="25">
        <f t="shared" si="7"/>
        <v>0.09037573125</v>
      </c>
      <c r="W50" s="25">
        <f t="shared" si="17"/>
        <v>20.15627639</v>
      </c>
      <c r="X50" s="25">
        <f t="shared" si="8"/>
        <v>0.04062486317</v>
      </c>
      <c r="Y50" s="25">
        <f t="shared" si="18"/>
        <v>12.09761594</v>
      </c>
      <c r="Z50" s="26">
        <f t="shared" si="9"/>
        <v>0</v>
      </c>
      <c r="AA50" s="26">
        <f t="shared" si="10"/>
        <v>2716.535891</v>
      </c>
    </row>
    <row r="51" ht="15.75" customHeight="1">
      <c r="D51" s="21">
        <f t="shared" si="11"/>
        <v>83</v>
      </c>
      <c r="E51" s="22">
        <f t="shared" si="1"/>
        <v>0</v>
      </c>
      <c r="F51" s="32">
        <f t="shared" si="12"/>
        <v>37840.67015</v>
      </c>
      <c r="G51" s="23">
        <f t="shared" si="13"/>
        <v>78</v>
      </c>
      <c r="H51" s="24">
        <f t="shared" si="2"/>
        <v>0</v>
      </c>
      <c r="I51" s="24">
        <f t="shared" si="14"/>
        <v>32863.6079</v>
      </c>
      <c r="O51" s="25">
        <f t="shared" si="3"/>
        <v>0.09489733125</v>
      </c>
      <c r="P51" s="25">
        <f t="shared" si="15"/>
        <v>22.94191658</v>
      </c>
      <c r="Q51" s="25">
        <f t="shared" si="4"/>
        <v>0.04121886317</v>
      </c>
      <c r="R51" s="25">
        <f t="shared" si="16"/>
        <v>10.29032725</v>
      </c>
      <c r="S51" s="26">
        <f t="shared" si="5"/>
        <v>0</v>
      </c>
      <c r="T51" s="26">
        <f t="shared" si="6"/>
        <v>3677.304834</v>
      </c>
      <c r="V51" s="25">
        <f t="shared" si="7"/>
        <v>0.09105833125</v>
      </c>
      <c r="W51" s="25">
        <f t="shared" si="17"/>
        <v>21.99167328</v>
      </c>
      <c r="X51" s="25">
        <f t="shared" si="8"/>
        <v>0.04087136317</v>
      </c>
      <c r="Y51" s="25">
        <f t="shared" si="18"/>
        <v>12.592062</v>
      </c>
      <c r="Z51" s="26">
        <f t="shared" si="9"/>
        <v>0</v>
      </c>
      <c r="AA51" s="26">
        <f t="shared" si="10"/>
        <v>2609.867066</v>
      </c>
    </row>
    <row r="52" ht="15.75" customHeight="1">
      <c r="D52" s="21">
        <f t="shared" si="11"/>
        <v>84</v>
      </c>
      <c r="E52" s="22">
        <f t="shared" si="1"/>
        <v>0</v>
      </c>
      <c r="F52" s="32">
        <f t="shared" si="12"/>
        <v>37840.67015</v>
      </c>
      <c r="G52" s="23">
        <f t="shared" si="13"/>
        <v>79</v>
      </c>
      <c r="H52" s="24">
        <f t="shared" si="2"/>
        <v>0</v>
      </c>
      <c r="I52" s="24">
        <f t="shared" si="14"/>
        <v>32863.6079</v>
      </c>
      <c r="O52" s="25">
        <f t="shared" si="3"/>
        <v>0.09575033125</v>
      </c>
      <c r="P52" s="25">
        <f t="shared" si="15"/>
        <v>25.13861269</v>
      </c>
      <c r="Q52" s="25">
        <f t="shared" si="4"/>
        <v>0.04111136317</v>
      </c>
      <c r="R52" s="25">
        <f t="shared" si="16"/>
        <v>10.71337663</v>
      </c>
      <c r="S52" s="26">
        <f t="shared" si="5"/>
        <v>0</v>
      </c>
      <c r="T52" s="26">
        <f t="shared" si="6"/>
        <v>3532.09557</v>
      </c>
      <c r="V52" s="25">
        <f t="shared" si="7"/>
        <v>0.09176933125</v>
      </c>
      <c r="W52" s="25">
        <f t="shared" si="17"/>
        <v>24.00983443</v>
      </c>
      <c r="X52" s="25">
        <f t="shared" si="8"/>
        <v>0.04105886317</v>
      </c>
      <c r="Y52" s="25">
        <f t="shared" si="18"/>
        <v>13.10907775</v>
      </c>
      <c r="Z52" s="26">
        <f t="shared" si="9"/>
        <v>0</v>
      </c>
      <c r="AA52" s="26">
        <f t="shared" si="10"/>
        <v>2506.935159</v>
      </c>
    </row>
    <row r="53" ht="15.75" customHeight="1">
      <c r="D53" s="21">
        <f t="shared" si="11"/>
        <v>85</v>
      </c>
      <c r="E53" s="22">
        <f t="shared" si="1"/>
        <v>0</v>
      </c>
      <c r="F53" s="32">
        <f t="shared" si="12"/>
        <v>37840.67015</v>
      </c>
      <c r="G53" s="23">
        <f t="shared" si="13"/>
        <v>80</v>
      </c>
      <c r="H53" s="24">
        <f t="shared" si="2"/>
        <v>0</v>
      </c>
      <c r="I53" s="24">
        <f t="shared" si="14"/>
        <v>32863.6079</v>
      </c>
      <c r="O53" s="25">
        <f t="shared" si="3"/>
        <v>0.09663173125</v>
      </c>
      <c r="P53" s="25">
        <f t="shared" si="15"/>
        <v>27.56780035</v>
      </c>
      <c r="Q53" s="25">
        <f t="shared" si="4"/>
        <v>0.04094486317</v>
      </c>
      <c r="R53" s="25">
        <f t="shared" si="16"/>
        <v>11.15203437</v>
      </c>
      <c r="S53" s="26">
        <f t="shared" si="5"/>
        <v>0</v>
      </c>
      <c r="T53" s="26">
        <f t="shared" si="6"/>
        <v>3393.162976</v>
      </c>
      <c r="V53" s="25">
        <f t="shared" si="7"/>
        <v>0.09250873125</v>
      </c>
      <c r="W53" s="25">
        <f t="shared" si="17"/>
        <v>26.23095375</v>
      </c>
      <c r="X53" s="25">
        <f t="shared" si="8"/>
        <v>0.04118736317</v>
      </c>
      <c r="Y53" s="25">
        <f t="shared" si="18"/>
        <v>13.64900609</v>
      </c>
      <c r="Z53" s="26">
        <f t="shared" si="9"/>
        <v>0</v>
      </c>
      <c r="AA53" s="26">
        <f t="shared" si="10"/>
        <v>2407.765641</v>
      </c>
    </row>
    <row r="54" ht="15.75" customHeight="1">
      <c r="D54" s="21">
        <f t="shared" si="11"/>
        <v>86</v>
      </c>
      <c r="E54" s="22">
        <f t="shared" si="1"/>
        <v>0</v>
      </c>
      <c r="F54" s="32">
        <f t="shared" si="12"/>
        <v>37840.67015</v>
      </c>
      <c r="G54" s="23">
        <f t="shared" si="13"/>
        <v>81</v>
      </c>
      <c r="H54" s="24">
        <f t="shared" si="2"/>
        <v>0</v>
      </c>
      <c r="I54" s="24">
        <f t="shared" si="14"/>
        <v>32863.6079</v>
      </c>
      <c r="O54" s="25">
        <f t="shared" si="3"/>
        <v>0.09754153125</v>
      </c>
      <c r="P54" s="25">
        <f t="shared" si="15"/>
        <v>30.25680581</v>
      </c>
      <c r="Q54" s="25">
        <f t="shared" si="4"/>
        <v>0.04071936317</v>
      </c>
      <c r="R54" s="25">
        <f t="shared" si="16"/>
        <v>11.60613811</v>
      </c>
      <c r="S54" s="26">
        <f t="shared" si="5"/>
        <v>0</v>
      </c>
      <c r="T54" s="26">
        <f t="shared" si="6"/>
        <v>3260.401503</v>
      </c>
      <c r="V54" s="25">
        <f t="shared" si="7"/>
        <v>0.09327653125</v>
      </c>
      <c r="W54" s="25">
        <f t="shared" si="17"/>
        <v>28.67768613</v>
      </c>
      <c r="X54" s="25">
        <f t="shared" si="8"/>
        <v>0.04125686317</v>
      </c>
      <c r="Y54" s="25">
        <f t="shared" si="18"/>
        <v>14.21212127</v>
      </c>
      <c r="Z54" s="26">
        <f t="shared" si="9"/>
        <v>0</v>
      </c>
      <c r="AA54" s="26">
        <f t="shared" si="10"/>
        <v>2312.364726</v>
      </c>
    </row>
    <row r="55" ht="15.75" customHeight="1">
      <c r="D55" s="21">
        <f t="shared" si="11"/>
        <v>87</v>
      </c>
      <c r="E55" s="22">
        <f t="shared" si="1"/>
        <v>0</v>
      </c>
      <c r="F55" s="32">
        <f t="shared" si="12"/>
        <v>37840.67015</v>
      </c>
      <c r="G55" s="23">
        <f t="shared" si="13"/>
        <v>82</v>
      </c>
      <c r="H55" s="24">
        <f t="shared" si="2"/>
        <v>0</v>
      </c>
      <c r="I55" s="24">
        <f t="shared" si="14"/>
        <v>32863.6079</v>
      </c>
      <c r="O55" s="25">
        <f t="shared" si="3"/>
        <v>0.09847973125</v>
      </c>
      <c r="P55" s="25">
        <f t="shared" si="15"/>
        <v>33.23648792</v>
      </c>
      <c r="Q55" s="25">
        <f t="shared" si="4"/>
        <v>0.04043486317</v>
      </c>
      <c r="R55" s="25">
        <f t="shared" si="16"/>
        <v>12.07543072</v>
      </c>
      <c r="S55" s="26">
        <f t="shared" si="5"/>
        <v>0</v>
      </c>
      <c r="T55" s="26">
        <f t="shared" si="6"/>
        <v>3133.691131</v>
      </c>
      <c r="V55" s="25">
        <f t="shared" si="7"/>
        <v>0.09407273125</v>
      </c>
      <c r="W55" s="25">
        <f t="shared" si="17"/>
        <v>31.37547439</v>
      </c>
      <c r="X55" s="25">
        <f t="shared" si="8"/>
        <v>0.04126736317</v>
      </c>
      <c r="Y55" s="25">
        <f t="shared" si="18"/>
        <v>14.79861804</v>
      </c>
      <c r="Z55" s="26">
        <f t="shared" si="9"/>
        <v>0</v>
      </c>
      <c r="AA55" s="26">
        <f t="shared" si="10"/>
        <v>2220.721409</v>
      </c>
    </row>
    <row r="56" ht="15.75" customHeight="1">
      <c r="D56" s="21">
        <f t="shared" si="11"/>
        <v>88</v>
      </c>
      <c r="E56" s="22">
        <f t="shared" si="1"/>
        <v>0</v>
      </c>
      <c r="F56" s="32">
        <f t="shared" si="12"/>
        <v>37840.67015</v>
      </c>
      <c r="G56" s="23">
        <f t="shared" si="13"/>
        <v>83</v>
      </c>
      <c r="H56" s="24">
        <f t="shared" si="2"/>
        <v>0</v>
      </c>
      <c r="I56" s="24">
        <f t="shared" si="14"/>
        <v>32863.6079</v>
      </c>
      <c r="O56" s="25">
        <f t="shared" si="3"/>
        <v>0.09944633125</v>
      </c>
      <c r="P56" s="25">
        <f t="shared" si="15"/>
        <v>36.5417347</v>
      </c>
      <c r="Q56" s="25">
        <f t="shared" si="4"/>
        <v>0.04009136317</v>
      </c>
      <c r="R56" s="25">
        <f t="shared" si="16"/>
        <v>12.5595512</v>
      </c>
      <c r="S56" s="26">
        <f t="shared" si="5"/>
        <v>0</v>
      </c>
      <c r="T56" s="26">
        <f t="shared" si="6"/>
        <v>3012.899868</v>
      </c>
      <c r="V56" s="25">
        <f t="shared" si="7"/>
        <v>0.09489733125</v>
      </c>
      <c r="W56" s="25">
        <f t="shared" si="17"/>
        <v>34.35292317</v>
      </c>
      <c r="X56" s="25">
        <f t="shared" si="8"/>
        <v>0.04121886317</v>
      </c>
      <c r="Y56" s="25">
        <f t="shared" si="18"/>
        <v>15.40860025</v>
      </c>
      <c r="Z56" s="26">
        <f t="shared" si="9"/>
        <v>0</v>
      </c>
      <c r="AA56" s="26">
        <f t="shared" si="10"/>
        <v>2132.809429</v>
      </c>
    </row>
    <row r="57" ht="15.75" customHeight="1">
      <c r="D57" s="21">
        <f t="shared" si="11"/>
        <v>89</v>
      </c>
      <c r="E57" s="22">
        <f t="shared" si="1"/>
        <v>0</v>
      </c>
      <c r="F57" s="32">
        <f t="shared" si="12"/>
        <v>37840.67015</v>
      </c>
      <c r="G57" s="23">
        <f t="shared" si="13"/>
        <v>84</v>
      </c>
      <c r="H57" s="24">
        <f t="shared" si="2"/>
        <v>0</v>
      </c>
      <c r="I57" s="24">
        <f t="shared" si="14"/>
        <v>32863.6079</v>
      </c>
      <c r="O57" s="25">
        <f t="shared" si="3"/>
        <v>0.1004413313</v>
      </c>
      <c r="P57" s="25">
        <f t="shared" si="15"/>
        <v>40.21203518</v>
      </c>
      <c r="Q57" s="25">
        <f t="shared" si="4"/>
        <v>0.03968886317</v>
      </c>
      <c r="R57" s="25">
        <f t="shared" si="16"/>
        <v>13.05802551</v>
      </c>
      <c r="S57" s="26">
        <f t="shared" si="5"/>
        <v>0</v>
      </c>
      <c r="T57" s="26">
        <f t="shared" si="6"/>
        <v>2897.886065</v>
      </c>
      <c r="V57" s="25">
        <f t="shared" si="7"/>
        <v>0.09575033125</v>
      </c>
      <c r="W57" s="25">
        <f t="shared" si="17"/>
        <v>37.64222695</v>
      </c>
      <c r="X57" s="25">
        <f t="shared" si="8"/>
        <v>0.04111136317</v>
      </c>
      <c r="Y57" s="25">
        <f t="shared" si="18"/>
        <v>16.04206881</v>
      </c>
      <c r="Z57" s="26">
        <f t="shared" si="9"/>
        <v>0</v>
      </c>
      <c r="AA57" s="26">
        <f t="shared" si="10"/>
        <v>2048.589137</v>
      </c>
    </row>
    <row r="58" ht="15.75" customHeight="1">
      <c r="D58" s="21">
        <f t="shared" si="11"/>
        <v>90</v>
      </c>
      <c r="E58" s="22">
        <f t="shared" si="1"/>
        <v>0</v>
      </c>
      <c r="F58" s="32">
        <f t="shared" si="12"/>
        <v>37840.67015</v>
      </c>
      <c r="G58" s="23">
        <f t="shared" si="13"/>
        <v>85</v>
      </c>
      <c r="H58" s="24">
        <f t="shared" si="2"/>
        <v>0</v>
      </c>
      <c r="I58" s="24">
        <f t="shared" si="14"/>
        <v>32863.6079</v>
      </c>
      <c r="O58" s="25">
        <f t="shared" si="3"/>
        <v>0.1014647313</v>
      </c>
      <c r="P58" s="25">
        <f t="shared" si="15"/>
        <v>44.29213853</v>
      </c>
      <c r="Q58" s="25">
        <f t="shared" si="4"/>
        <v>0.03922736317</v>
      </c>
      <c r="R58" s="25">
        <f t="shared" si="16"/>
        <v>13.57025742</v>
      </c>
      <c r="S58" s="26">
        <f t="shared" si="5"/>
        <v>0</v>
      </c>
      <c r="T58" s="26">
        <f t="shared" si="6"/>
        <v>2788.500541</v>
      </c>
      <c r="V58" s="25">
        <f t="shared" si="7"/>
        <v>0.09663173125</v>
      </c>
      <c r="W58" s="25">
        <f t="shared" si="17"/>
        <v>41.2796605</v>
      </c>
      <c r="X58" s="25">
        <f t="shared" si="8"/>
        <v>0.04094486317</v>
      </c>
      <c r="Y58" s="25">
        <f t="shared" si="18"/>
        <v>16.69890913</v>
      </c>
      <c r="Z58" s="26">
        <f t="shared" si="9"/>
        <v>0</v>
      </c>
      <c r="AA58" s="26">
        <f t="shared" si="10"/>
        <v>1968.009267</v>
      </c>
    </row>
    <row r="59" ht="15.75" customHeight="1">
      <c r="D59" s="21">
        <f t="shared" si="11"/>
        <v>91</v>
      </c>
      <c r="E59" s="22">
        <f t="shared" si="1"/>
        <v>0</v>
      </c>
      <c r="F59" s="32">
        <f t="shared" si="12"/>
        <v>37840.67015</v>
      </c>
      <c r="G59" s="23">
        <f t="shared" si="13"/>
        <v>86</v>
      </c>
      <c r="H59" s="24">
        <f t="shared" si="2"/>
        <v>0</v>
      </c>
      <c r="I59" s="24">
        <f t="shared" si="14"/>
        <v>32863.6079</v>
      </c>
      <c r="O59" s="25">
        <f t="shared" si="3"/>
        <v>0.1025165313</v>
      </c>
      <c r="P59" s="25">
        <f t="shared" si="15"/>
        <v>48.83281493</v>
      </c>
      <c r="Q59" s="25">
        <f t="shared" si="4"/>
        <v>0.03870686317</v>
      </c>
      <c r="R59" s="25">
        <f t="shared" si="16"/>
        <v>14.09551951</v>
      </c>
      <c r="S59" s="26">
        <f t="shared" si="5"/>
        <v>0</v>
      </c>
      <c r="T59" s="26">
        <f t="shared" si="6"/>
        <v>2684.58854</v>
      </c>
      <c r="V59" s="25">
        <f t="shared" si="7"/>
        <v>0.09754153125</v>
      </c>
      <c r="W59" s="25">
        <f t="shared" si="17"/>
        <v>45.3061418</v>
      </c>
      <c r="X59" s="25">
        <f t="shared" si="8"/>
        <v>0.04071936317</v>
      </c>
      <c r="Y59" s="25">
        <f t="shared" si="18"/>
        <v>17.37887807</v>
      </c>
      <c r="Z59" s="26">
        <f t="shared" si="9"/>
        <v>0</v>
      </c>
      <c r="AA59" s="26">
        <f t="shared" si="10"/>
        <v>1891.008601</v>
      </c>
    </row>
    <row r="60" ht="15.75" customHeight="1">
      <c r="D60" s="21">
        <f t="shared" si="11"/>
        <v>92</v>
      </c>
      <c r="E60" s="22">
        <f t="shared" si="1"/>
        <v>0</v>
      </c>
      <c r="F60" s="32">
        <f t="shared" si="12"/>
        <v>37840.67015</v>
      </c>
      <c r="G60" s="23">
        <f t="shared" si="13"/>
        <v>87</v>
      </c>
      <c r="H60" s="24">
        <f t="shared" si="2"/>
        <v>0</v>
      </c>
      <c r="I60" s="24">
        <f t="shared" si="14"/>
        <v>32863.6079</v>
      </c>
      <c r="O60" s="25">
        <f t="shared" si="3"/>
        <v>0.1035967313</v>
      </c>
      <c r="P60" s="25">
        <f t="shared" si="15"/>
        <v>53.89173494</v>
      </c>
      <c r="Q60" s="25">
        <f t="shared" si="4"/>
        <v>0.03812736317</v>
      </c>
      <c r="R60" s="25">
        <f t="shared" si="16"/>
        <v>14.6329445</v>
      </c>
      <c r="S60" s="26">
        <f t="shared" si="5"/>
        <v>0</v>
      </c>
      <c r="T60" s="26">
        <f t="shared" si="6"/>
        <v>2585.991503</v>
      </c>
      <c r="V60" s="25">
        <f t="shared" si="7"/>
        <v>0.09847973125</v>
      </c>
      <c r="W60" s="25">
        <f t="shared" si="17"/>
        <v>49.76787847</v>
      </c>
      <c r="X60" s="25">
        <f t="shared" si="8"/>
        <v>0.04043486317</v>
      </c>
      <c r="Y60" s="25">
        <f t="shared" si="18"/>
        <v>18.08159063</v>
      </c>
      <c r="Z60" s="26">
        <f t="shared" si="9"/>
        <v>0</v>
      </c>
      <c r="AA60" s="26">
        <f t="shared" si="10"/>
        <v>1817.517528</v>
      </c>
    </row>
    <row r="61" ht="15.75" customHeight="1">
      <c r="D61" s="21">
        <f t="shared" si="11"/>
        <v>93</v>
      </c>
      <c r="E61" s="22">
        <f t="shared" si="1"/>
        <v>0</v>
      </c>
      <c r="F61" s="32">
        <f t="shared" si="12"/>
        <v>37840.67015</v>
      </c>
      <c r="G61" s="23">
        <f t="shared" si="13"/>
        <v>88</v>
      </c>
      <c r="H61" s="24">
        <f t="shared" si="2"/>
        <v>0</v>
      </c>
      <c r="I61" s="24">
        <f t="shared" si="14"/>
        <v>32863.6079</v>
      </c>
      <c r="O61" s="25">
        <f t="shared" si="3"/>
        <v>0.1047053313</v>
      </c>
      <c r="P61" s="25">
        <f t="shared" si="15"/>
        <v>59.53448689</v>
      </c>
      <c r="Q61" s="25">
        <f t="shared" si="4"/>
        <v>0.03748886317</v>
      </c>
      <c r="R61" s="25">
        <f t="shared" si="16"/>
        <v>15.18151696</v>
      </c>
      <c r="S61" s="26">
        <f t="shared" si="5"/>
        <v>0</v>
      </c>
      <c r="T61" s="26">
        <f t="shared" si="6"/>
        <v>2492.548686</v>
      </c>
      <c r="V61" s="25">
        <f t="shared" si="7"/>
        <v>0.09944633125</v>
      </c>
      <c r="W61" s="25">
        <f t="shared" si="17"/>
        <v>54.7171114</v>
      </c>
      <c r="X61" s="25">
        <f t="shared" si="8"/>
        <v>0.04009136317</v>
      </c>
      <c r="Y61" s="25">
        <f t="shared" si="18"/>
        <v>18.80650625</v>
      </c>
      <c r="Z61" s="26">
        <f t="shared" si="9"/>
        <v>0</v>
      </c>
      <c r="AA61" s="26">
        <f t="shared" si="10"/>
        <v>1747.459495</v>
      </c>
    </row>
    <row r="62" ht="15.75" customHeight="1">
      <c r="D62" s="21">
        <f t="shared" si="11"/>
        <v>94</v>
      </c>
      <c r="E62" s="22">
        <f t="shared" si="1"/>
        <v>0</v>
      </c>
      <c r="F62" s="32">
        <f t="shared" si="12"/>
        <v>37840.67015</v>
      </c>
      <c r="G62" s="23">
        <f t="shared" si="13"/>
        <v>89</v>
      </c>
      <c r="H62" s="24">
        <f t="shared" si="2"/>
        <v>0</v>
      </c>
      <c r="I62" s="24">
        <f t="shared" si="14"/>
        <v>32863.6079</v>
      </c>
      <c r="O62" s="25">
        <f t="shared" si="3"/>
        <v>0.1058423313</v>
      </c>
      <c r="P62" s="25">
        <f t="shared" si="15"/>
        <v>65.83575578</v>
      </c>
      <c r="Q62" s="25">
        <f t="shared" si="4"/>
        <v>0.03679136317</v>
      </c>
      <c r="R62" s="25">
        <f t="shared" si="16"/>
        <v>15.74006566</v>
      </c>
      <c r="S62" s="26">
        <f t="shared" si="5"/>
        <v>0</v>
      </c>
      <c r="T62" s="26">
        <f t="shared" si="6"/>
        <v>2404.098621</v>
      </c>
      <c r="V62" s="25">
        <f t="shared" si="7"/>
        <v>0.1004413313</v>
      </c>
      <c r="W62" s="25">
        <f t="shared" si="17"/>
        <v>60.21297091</v>
      </c>
      <c r="X62" s="25">
        <f t="shared" si="8"/>
        <v>0.03968886317</v>
      </c>
      <c r="Y62" s="25">
        <f t="shared" si="18"/>
        <v>19.5529151</v>
      </c>
      <c r="Z62" s="26">
        <f t="shared" si="9"/>
        <v>0</v>
      </c>
      <c r="AA62" s="26">
        <f t="shared" si="10"/>
        <v>1680.752345</v>
      </c>
    </row>
    <row r="63" ht="15.75" customHeight="1">
      <c r="D63" s="21">
        <f t="shared" si="11"/>
        <v>95</v>
      </c>
      <c r="E63" s="22">
        <f t="shared" si="1"/>
        <v>0</v>
      </c>
      <c r="F63" s="32">
        <f t="shared" si="12"/>
        <v>37840.67015</v>
      </c>
      <c r="G63" s="23">
        <f t="shared" si="13"/>
        <v>90</v>
      </c>
      <c r="H63" s="24">
        <f t="shared" si="2"/>
        <v>0</v>
      </c>
      <c r="I63" s="24">
        <f t="shared" si="14"/>
        <v>32863.6079</v>
      </c>
      <c r="O63" s="25">
        <f t="shared" si="3"/>
        <v>0.1070077313</v>
      </c>
      <c r="P63" s="25">
        <f t="shared" si="15"/>
        <v>72.88069064</v>
      </c>
      <c r="Q63" s="25">
        <f t="shared" si="4"/>
        <v>0.03603486317</v>
      </c>
      <c r="R63" s="25">
        <f t="shared" si="16"/>
        <v>16.30725677</v>
      </c>
      <c r="S63" s="26">
        <f t="shared" si="5"/>
        <v>0</v>
      </c>
      <c r="T63" s="26">
        <f t="shared" si="6"/>
        <v>2320.480426</v>
      </c>
      <c r="V63" s="25">
        <f t="shared" si="7"/>
        <v>0.1014647313</v>
      </c>
      <c r="W63" s="25">
        <f t="shared" si="17"/>
        <v>66.32246382</v>
      </c>
      <c r="X63" s="25">
        <f t="shared" si="8"/>
        <v>0.03922736317</v>
      </c>
      <c r="Y63" s="25">
        <f t="shared" si="18"/>
        <v>20.3199244</v>
      </c>
      <c r="Z63" s="26">
        <f t="shared" si="9"/>
        <v>0</v>
      </c>
      <c r="AA63" s="26">
        <f t="shared" si="10"/>
        <v>1617.309556</v>
      </c>
    </row>
    <row r="64" ht="15.75" customHeight="1">
      <c r="D64" s="21">
        <f t="shared" si="11"/>
        <v>96</v>
      </c>
      <c r="E64" s="22">
        <f t="shared" si="1"/>
        <v>0</v>
      </c>
      <c r="F64" s="32">
        <f t="shared" si="12"/>
        <v>37840.67015</v>
      </c>
      <c r="G64" s="23">
        <f t="shared" si="13"/>
        <v>91</v>
      </c>
      <c r="H64" s="24">
        <f t="shared" si="2"/>
        <v>0</v>
      </c>
      <c r="I64" s="24">
        <f t="shared" si="14"/>
        <v>32863.6079</v>
      </c>
      <c r="O64" s="25">
        <f t="shared" si="3"/>
        <v>0.1082015313</v>
      </c>
      <c r="P64" s="25">
        <f t="shared" si="15"/>
        <v>80.76649296</v>
      </c>
      <c r="Q64" s="25">
        <f t="shared" si="4"/>
        <v>0.03521936317</v>
      </c>
      <c r="R64" s="25">
        <f t="shared" si="16"/>
        <v>16.88158797</v>
      </c>
      <c r="S64" s="26">
        <f t="shared" si="5"/>
        <v>0</v>
      </c>
      <c r="T64" s="26">
        <f t="shared" si="6"/>
        <v>2241.534991</v>
      </c>
      <c r="V64" s="25">
        <f t="shared" si="7"/>
        <v>0.1025165313</v>
      </c>
      <c r="W64" s="25">
        <f t="shared" si="17"/>
        <v>73.12161275</v>
      </c>
      <c r="X64" s="25">
        <f t="shared" si="8"/>
        <v>0.03870686317</v>
      </c>
      <c r="Y64" s="25">
        <f t="shared" si="18"/>
        <v>21.10644493</v>
      </c>
      <c r="Z64" s="26">
        <f t="shared" si="9"/>
        <v>0</v>
      </c>
      <c r="AA64" s="26">
        <f t="shared" si="10"/>
        <v>1557.041368</v>
      </c>
    </row>
    <row r="65" ht="15.75" customHeight="1">
      <c r="D65" s="21">
        <f t="shared" si="11"/>
        <v>97</v>
      </c>
      <c r="E65" s="22">
        <f t="shared" si="1"/>
        <v>0</v>
      </c>
      <c r="F65" s="32">
        <f t="shared" si="12"/>
        <v>37840.67015</v>
      </c>
      <c r="G65" s="23">
        <f t="shared" si="13"/>
        <v>92</v>
      </c>
      <c r="H65" s="24">
        <f t="shared" si="2"/>
        <v>0</v>
      </c>
      <c r="I65" s="24">
        <f t="shared" si="14"/>
        <v>32863.6079</v>
      </c>
      <c r="O65" s="25">
        <f t="shared" si="3"/>
        <v>0.1094237313</v>
      </c>
      <c r="P65" s="25">
        <f t="shared" si="15"/>
        <v>89.60426399</v>
      </c>
      <c r="Q65" s="25">
        <f t="shared" si="4"/>
        <v>0.03434486317</v>
      </c>
      <c r="R65" s="25">
        <f t="shared" si="16"/>
        <v>17.4613838</v>
      </c>
      <c r="S65" s="26">
        <f t="shared" si="5"/>
        <v>0</v>
      </c>
      <c r="T65" s="26">
        <f t="shared" si="6"/>
        <v>2167.106031</v>
      </c>
      <c r="V65" s="25">
        <f t="shared" si="7"/>
        <v>0.1035967313</v>
      </c>
      <c r="W65" s="25">
        <f t="shared" si="17"/>
        <v>80.69677282</v>
      </c>
      <c r="X65" s="25">
        <f t="shared" si="8"/>
        <v>0.03812736317</v>
      </c>
      <c r="Y65" s="25">
        <f t="shared" si="18"/>
        <v>21.91117803</v>
      </c>
      <c r="Z65" s="26">
        <f t="shared" si="9"/>
        <v>0</v>
      </c>
      <c r="AA65" s="26">
        <f t="shared" si="10"/>
        <v>1499.855821</v>
      </c>
    </row>
    <row r="66" ht="15.75" customHeight="1">
      <c r="D66" s="21">
        <f t="shared" si="11"/>
        <v>98</v>
      </c>
      <c r="E66" s="22">
        <f t="shared" si="1"/>
        <v>0</v>
      </c>
      <c r="F66" s="32">
        <f t="shared" si="12"/>
        <v>37840.67015</v>
      </c>
      <c r="G66" s="23">
        <f t="shared" si="13"/>
        <v>93</v>
      </c>
      <c r="H66" s="24">
        <f t="shared" si="2"/>
        <v>0</v>
      </c>
      <c r="I66" s="24">
        <f t="shared" si="14"/>
        <v>32863.6079</v>
      </c>
      <c r="O66" s="25">
        <f t="shared" si="3"/>
        <v>0.1106743313</v>
      </c>
      <c r="P66" s="25">
        <f t="shared" si="15"/>
        <v>99.52115598</v>
      </c>
      <c r="Q66" s="25">
        <f t="shared" si="4"/>
        <v>0.03341136317</v>
      </c>
      <c r="R66" s="25">
        <f t="shared" si="16"/>
        <v>18.04479244</v>
      </c>
      <c r="S66" s="26">
        <f t="shared" si="5"/>
        <v>0</v>
      </c>
      <c r="T66" s="26">
        <f t="shared" si="6"/>
        <v>2097.041032</v>
      </c>
      <c r="V66" s="25">
        <f t="shared" si="7"/>
        <v>0.1047053313</v>
      </c>
      <c r="W66" s="25">
        <f t="shared" si="17"/>
        <v>89.14615515</v>
      </c>
      <c r="X66" s="25">
        <f t="shared" si="8"/>
        <v>0.03748886317</v>
      </c>
      <c r="Y66" s="25">
        <f t="shared" si="18"/>
        <v>22.73260318</v>
      </c>
      <c r="Z66" s="26">
        <f t="shared" si="9"/>
        <v>0</v>
      </c>
      <c r="AA66" s="26">
        <f t="shared" si="10"/>
        <v>1445.659683</v>
      </c>
    </row>
    <row r="67" ht="15.75" customHeight="1">
      <c r="D67" s="21">
        <f t="shared" si="11"/>
        <v>99</v>
      </c>
      <c r="E67" s="22">
        <f t="shared" si="1"/>
        <v>0</v>
      </c>
      <c r="F67" s="32">
        <f t="shared" si="12"/>
        <v>37840.67015</v>
      </c>
      <c r="G67" s="23">
        <f t="shared" si="13"/>
        <v>94</v>
      </c>
      <c r="H67" s="24">
        <f t="shared" si="2"/>
        <v>0</v>
      </c>
      <c r="I67" s="24">
        <f t="shared" si="14"/>
        <v>32863.6079</v>
      </c>
      <c r="O67" s="25">
        <f t="shared" si="3"/>
        <v>0.1119533313</v>
      </c>
      <c r="P67" s="25">
        <f t="shared" si="15"/>
        <v>110.6628809</v>
      </c>
      <c r="Q67" s="25">
        <f t="shared" si="4"/>
        <v>0.03241886317</v>
      </c>
      <c r="R67" s="25">
        <f t="shared" si="16"/>
        <v>18.62978409</v>
      </c>
      <c r="S67" s="26">
        <f t="shared" si="5"/>
        <v>0</v>
      </c>
      <c r="T67" s="26">
        <f t="shared" si="6"/>
        <v>2031.192093</v>
      </c>
      <c r="V67" s="25">
        <f t="shared" si="7"/>
        <v>0.1058423313</v>
      </c>
      <c r="W67" s="25">
        <f t="shared" si="17"/>
        <v>98.58159203</v>
      </c>
      <c r="X67" s="25">
        <f t="shared" si="8"/>
        <v>0.03679136317</v>
      </c>
      <c r="Y67" s="25">
        <f t="shared" si="18"/>
        <v>23.56896664</v>
      </c>
      <c r="Z67" s="26">
        <f t="shared" si="9"/>
        <v>0</v>
      </c>
      <c r="AA67" s="26">
        <f t="shared" si="10"/>
        <v>1394.359303</v>
      </c>
    </row>
    <row r="68" ht="15.75" customHeight="1">
      <c r="D68" s="21">
        <f t="shared" si="11"/>
        <v>100</v>
      </c>
      <c r="E68" s="22">
        <f t="shared" si="1"/>
        <v>0</v>
      </c>
      <c r="F68" s="32">
        <f t="shared" si="12"/>
        <v>37840.67015</v>
      </c>
      <c r="G68" s="23">
        <f t="shared" si="13"/>
        <v>95</v>
      </c>
      <c r="H68" s="24">
        <f t="shared" si="2"/>
        <v>0</v>
      </c>
      <c r="I68" s="24">
        <f t="shared" si="14"/>
        <v>32863.6079</v>
      </c>
      <c r="O68" s="25">
        <f t="shared" si="3"/>
        <v>0.1132607313</v>
      </c>
      <c r="P68" s="25">
        <f t="shared" si="15"/>
        <v>123.1966397</v>
      </c>
      <c r="Q68" s="25">
        <f t="shared" si="4"/>
        <v>0.03136736317</v>
      </c>
      <c r="R68" s="25">
        <f t="shared" si="16"/>
        <v>19.2141513</v>
      </c>
      <c r="S68" s="26">
        <f t="shared" si="5"/>
        <v>0</v>
      </c>
      <c r="T68" s="26">
        <f t="shared" si="6"/>
        <v>1969.416685</v>
      </c>
      <c r="V68" s="25">
        <f t="shared" si="7"/>
        <v>0.1070077313</v>
      </c>
      <c r="W68" s="25">
        <f t="shared" si="17"/>
        <v>109.1305845</v>
      </c>
      <c r="X68" s="25">
        <f t="shared" si="8"/>
        <v>0.03603486317</v>
      </c>
      <c r="Y68" s="25">
        <f t="shared" si="18"/>
        <v>24.41827113</v>
      </c>
      <c r="Z68" s="26">
        <f t="shared" si="9"/>
        <v>0</v>
      </c>
      <c r="AA68" s="26">
        <f t="shared" si="10"/>
        <v>1345.861373</v>
      </c>
    </row>
    <row r="69" ht="15.75" customHeight="1">
      <c r="D69" s="21">
        <f t="shared" si="11"/>
        <v>0</v>
      </c>
      <c r="E69" s="22">
        <f t="shared" si="1"/>
        <v>0</v>
      </c>
      <c r="F69" s="32">
        <f t="shared" si="12"/>
        <v>0</v>
      </c>
      <c r="G69" s="23">
        <f t="shared" si="13"/>
        <v>96</v>
      </c>
      <c r="H69" s="24">
        <f t="shared" si="2"/>
        <v>0</v>
      </c>
      <c r="I69" s="24">
        <f t="shared" si="14"/>
        <v>32863.6079</v>
      </c>
      <c r="O69" s="25">
        <f t="shared" si="3"/>
        <v>0.1231007313</v>
      </c>
      <c r="P69" s="25">
        <f t="shared" si="15"/>
        <v>138.3622362</v>
      </c>
      <c r="Q69" s="25">
        <f t="shared" si="4"/>
        <v>0.1231007313</v>
      </c>
      <c r="R69" s="25">
        <f t="shared" si="16"/>
        <v>21.57942737</v>
      </c>
      <c r="S69" s="26">
        <f t="shared" si="5"/>
        <v>0</v>
      </c>
      <c r="T69" s="26">
        <f t="shared" si="6"/>
        <v>0</v>
      </c>
      <c r="V69" s="25">
        <f t="shared" si="7"/>
        <v>0.1082015313</v>
      </c>
      <c r="W69" s="25">
        <f t="shared" si="17"/>
        <v>120.9386809</v>
      </c>
      <c r="X69" s="25">
        <f t="shared" si="8"/>
        <v>0.03521936317</v>
      </c>
      <c r="Y69" s="25">
        <f t="shared" si="18"/>
        <v>25.27826709</v>
      </c>
      <c r="Z69" s="26">
        <f t="shared" si="9"/>
        <v>0</v>
      </c>
      <c r="AA69" s="26">
        <f t="shared" si="10"/>
        <v>1300.073608</v>
      </c>
    </row>
    <row r="70" ht="15.75" customHeight="1">
      <c r="D70" s="21">
        <f t="shared" si="11"/>
        <v>0</v>
      </c>
      <c r="E70" s="22">
        <f t="shared" si="1"/>
        <v>0</v>
      </c>
      <c r="F70" s="32">
        <f t="shared" si="12"/>
        <v>0</v>
      </c>
      <c r="G70" s="23">
        <f t="shared" si="13"/>
        <v>97</v>
      </c>
      <c r="H70" s="24">
        <f t="shared" si="2"/>
        <v>0</v>
      </c>
      <c r="I70" s="24">
        <f t="shared" si="14"/>
        <v>32863.6079</v>
      </c>
      <c r="O70" s="25">
        <f t="shared" si="3"/>
        <v>0.1231007313</v>
      </c>
      <c r="P70" s="25">
        <f t="shared" si="15"/>
        <v>155.3947286</v>
      </c>
      <c r="Q70" s="25">
        <f t="shared" si="4"/>
        <v>0.1231007313</v>
      </c>
      <c r="R70" s="25">
        <f t="shared" si="16"/>
        <v>24.23587066</v>
      </c>
      <c r="S70" s="26">
        <f t="shared" si="5"/>
        <v>0</v>
      </c>
      <c r="T70" s="26">
        <f t="shared" si="6"/>
        <v>0</v>
      </c>
      <c r="V70" s="25">
        <f t="shared" si="7"/>
        <v>0.1094237313</v>
      </c>
      <c r="W70" s="25">
        <f t="shared" si="17"/>
        <v>134.1722426</v>
      </c>
      <c r="X70" s="25">
        <f t="shared" si="8"/>
        <v>0.03434486317</v>
      </c>
      <c r="Y70" s="25">
        <f t="shared" si="18"/>
        <v>26.14644571</v>
      </c>
      <c r="Z70" s="26">
        <f t="shared" si="9"/>
        <v>0</v>
      </c>
      <c r="AA70" s="26">
        <f t="shared" si="10"/>
        <v>1256.905366</v>
      </c>
    </row>
    <row r="71" ht="15.75" customHeight="1">
      <c r="D71" s="21">
        <f t="shared" si="11"/>
        <v>0</v>
      </c>
      <c r="E71" s="22">
        <f t="shared" si="1"/>
        <v>0</v>
      </c>
      <c r="F71" s="32">
        <f t="shared" si="12"/>
        <v>0</v>
      </c>
      <c r="G71" s="23">
        <f t="shared" si="13"/>
        <v>98</v>
      </c>
      <c r="H71" s="24">
        <f t="shared" si="2"/>
        <v>0</v>
      </c>
      <c r="I71" s="24">
        <f t="shared" si="14"/>
        <v>32863.6079</v>
      </c>
      <c r="O71" s="25">
        <f t="shared" si="3"/>
        <v>0.1231007313</v>
      </c>
      <c r="P71" s="25">
        <f t="shared" si="15"/>
        <v>174.5239334</v>
      </c>
      <c r="Q71" s="25">
        <f t="shared" si="4"/>
        <v>0.1231007313</v>
      </c>
      <c r="R71" s="25">
        <f t="shared" si="16"/>
        <v>27.21932406</v>
      </c>
      <c r="S71" s="26">
        <f t="shared" si="5"/>
        <v>0</v>
      </c>
      <c r="T71" s="26">
        <f t="shared" si="6"/>
        <v>0</v>
      </c>
      <c r="V71" s="25">
        <f t="shared" si="7"/>
        <v>0.1106743313</v>
      </c>
      <c r="W71" s="25">
        <f t="shared" si="17"/>
        <v>149.0216658</v>
      </c>
      <c r="X71" s="25">
        <f t="shared" si="8"/>
        <v>0.03341136317</v>
      </c>
      <c r="Y71" s="25">
        <f t="shared" si="18"/>
        <v>27.0200341</v>
      </c>
      <c r="Z71" s="26">
        <f t="shared" si="9"/>
        <v>0</v>
      </c>
      <c r="AA71" s="26">
        <f t="shared" si="10"/>
        <v>1216.268187</v>
      </c>
    </row>
    <row r="72" ht="15.75" customHeight="1">
      <c r="D72" s="21">
        <f t="shared" si="11"/>
        <v>0</v>
      </c>
      <c r="E72" s="22">
        <f t="shared" si="1"/>
        <v>0</v>
      </c>
      <c r="F72" s="32">
        <f t="shared" si="12"/>
        <v>0</v>
      </c>
      <c r="G72" s="23">
        <f t="shared" si="13"/>
        <v>99</v>
      </c>
      <c r="H72" s="24">
        <f t="shared" si="2"/>
        <v>0</v>
      </c>
      <c r="I72" s="24">
        <f t="shared" si="14"/>
        <v>32863.6079</v>
      </c>
      <c r="O72" s="25">
        <f t="shared" si="3"/>
        <v>0.1231007313</v>
      </c>
      <c r="P72" s="25">
        <f t="shared" si="15"/>
        <v>196.0079572</v>
      </c>
      <c r="Q72" s="25">
        <f t="shared" si="4"/>
        <v>0.1231007313</v>
      </c>
      <c r="R72" s="25">
        <f t="shared" si="16"/>
        <v>30.57004276</v>
      </c>
      <c r="S72" s="26">
        <f t="shared" si="5"/>
        <v>0</v>
      </c>
      <c r="T72" s="26">
        <f t="shared" si="6"/>
        <v>0</v>
      </c>
      <c r="V72" s="25">
        <f t="shared" si="7"/>
        <v>0.1119533313</v>
      </c>
      <c r="W72" s="25">
        <f t="shared" si="17"/>
        <v>165.7051377</v>
      </c>
      <c r="X72" s="25">
        <f t="shared" si="8"/>
        <v>0.03241886317</v>
      </c>
      <c r="Y72" s="25">
        <f t="shared" si="18"/>
        <v>27.89599289</v>
      </c>
      <c r="Z72" s="26">
        <f t="shared" si="9"/>
        <v>0</v>
      </c>
      <c r="AA72" s="26">
        <f t="shared" si="10"/>
        <v>1178.076293</v>
      </c>
    </row>
    <row r="73" ht="15.75" customHeight="1">
      <c r="D73" s="21">
        <f t="shared" si="11"/>
        <v>0</v>
      </c>
      <c r="E73" s="22">
        <f t="shared" si="1"/>
        <v>0</v>
      </c>
      <c r="F73" s="32">
        <f t="shared" si="12"/>
        <v>0</v>
      </c>
      <c r="G73" s="23">
        <f t="shared" si="13"/>
        <v>100</v>
      </c>
      <c r="H73" s="24">
        <f t="shared" si="2"/>
        <v>0</v>
      </c>
      <c r="I73" s="24">
        <f t="shared" si="14"/>
        <v>32863.6079</v>
      </c>
      <c r="O73" s="25">
        <f t="shared" si="3"/>
        <v>0.1231007313</v>
      </c>
      <c r="P73" s="25">
        <f t="shared" si="15"/>
        <v>220.13668</v>
      </c>
      <c r="Q73" s="25">
        <f t="shared" si="4"/>
        <v>0.1231007313</v>
      </c>
      <c r="R73" s="25">
        <f t="shared" si="16"/>
        <v>34.33323738</v>
      </c>
      <c r="S73" s="26">
        <f t="shared" si="5"/>
        <v>0</v>
      </c>
      <c r="T73" s="26">
        <f t="shared" si="6"/>
        <v>0</v>
      </c>
      <c r="V73" s="25">
        <f t="shared" si="7"/>
        <v>0.1132607313</v>
      </c>
      <c r="W73" s="25">
        <f t="shared" si="17"/>
        <v>184.4730228</v>
      </c>
      <c r="X73" s="25">
        <f t="shared" si="8"/>
        <v>0.03136736317</v>
      </c>
      <c r="Y73" s="25">
        <f t="shared" si="18"/>
        <v>28.77101663</v>
      </c>
      <c r="Z73" s="26">
        <f t="shared" si="9"/>
        <v>0</v>
      </c>
      <c r="AA73" s="26">
        <f t="shared" si="10"/>
        <v>1142.247016</v>
      </c>
    </row>
    <row r="74" ht="15.75" customHeight="1">
      <c r="D74" s="21">
        <f t="shared" si="11"/>
        <v>0</v>
      </c>
      <c r="E74" s="22">
        <f t="shared" si="1"/>
        <v>0</v>
      </c>
      <c r="F74" s="32">
        <f t="shared" si="12"/>
        <v>0</v>
      </c>
      <c r="G74" s="23">
        <f t="shared" si="13"/>
        <v>0</v>
      </c>
      <c r="H74" s="24">
        <f t="shared" si="2"/>
        <v>0</v>
      </c>
      <c r="I74" s="24">
        <f t="shared" si="14"/>
        <v>0</v>
      </c>
      <c r="O74" s="25">
        <f t="shared" si="3"/>
        <v>0.1231007313</v>
      </c>
      <c r="P74" s="25">
        <f t="shared" si="15"/>
        <v>247.2356663</v>
      </c>
      <c r="Q74" s="25">
        <f t="shared" si="4"/>
        <v>0.1231007313</v>
      </c>
      <c r="R74" s="25">
        <f t="shared" si="16"/>
        <v>38.55968401</v>
      </c>
      <c r="S74" s="26">
        <f t="shared" si="5"/>
        <v>0</v>
      </c>
      <c r="T74" s="26">
        <f t="shared" si="6"/>
        <v>0</v>
      </c>
      <c r="V74" s="25">
        <f t="shared" si="7"/>
        <v>0.1231007313</v>
      </c>
      <c r="W74" s="25">
        <f t="shared" si="17"/>
        <v>207.1817868</v>
      </c>
      <c r="X74" s="25">
        <f t="shared" si="8"/>
        <v>0.1231007313</v>
      </c>
      <c r="Y74" s="25">
        <f t="shared" si="18"/>
        <v>32.31274982</v>
      </c>
      <c r="Z74" s="26">
        <f t="shared" si="9"/>
        <v>0</v>
      </c>
      <c r="AA74" s="26">
        <f t="shared" si="10"/>
        <v>0</v>
      </c>
    </row>
    <row r="75" ht="15.75" customHeight="1">
      <c r="D75" s="21">
        <f t="shared" si="11"/>
        <v>0</v>
      </c>
      <c r="E75" s="22">
        <f t="shared" si="1"/>
        <v>0</v>
      </c>
      <c r="F75" s="32">
        <f t="shared" si="12"/>
        <v>0</v>
      </c>
      <c r="G75" s="23">
        <f t="shared" si="13"/>
        <v>0</v>
      </c>
      <c r="H75" s="24">
        <f t="shared" si="2"/>
        <v>0</v>
      </c>
      <c r="I75" s="24">
        <f t="shared" si="14"/>
        <v>0</v>
      </c>
      <c r="O75" s="25">
        <f t="shared" si="3"/>
        <v>0.1231007313</v>
      </c>
      <c r="P75" s="25">
        <f t="shared" si="15"/>
        <v>277.6705576</v>
      </c>
      <c r="Q75" s="25">
        <f t="shared" si="4"/>
        <v>0.1231007313</v>
      </c>
      <c r="R75" s="25">
        <f t="shared" si="16"/>
        <v>43.30640931</v>
      </c>
      <c r="S75" s="26">
        <f t="shared" si="5"/>
        <v>0</v>
      </c>
      <c r="T75" s="26">
        <f t="shared" si="6"/>
        <v>0</v>
      </c>
      <c r="V75" s="25">
        <f t="shared" si="7"/>
        <v>0.1231007313</v>
      </c>
      <c r="W75" s="25">
        <f t="shared" si="17"/>
        <v>232.6860163</v>
      </c>
      <c r="X75" s="25">
        <f t="shared" si="8"/>
        <v>0.1231007313</v>
      </c>
      <c r="Y75" s="25">
        <f t="shared" si="18"/>
        <v>36.29047295</v>
      </c>
      <c r="Z75" s="26">
        <f t="shared" si="9"/>
        <v>0</v>
      </c>
      <c r="AA75" s="26">
        <f t="shared" si="10"/>
        <v>0</v>
      </c>
    </row>
    <row r="76" ht="15.75" customHeight="1">
      <c r="D76" s="21">
        <f t="shared" si="11"/>
        <v>0</v>
      </c>
      <c r="E76" s="22">
        <f t="shared" si="1"/>
        <v>0</v>
      </c>
      <c r="F76" s="32">
        <f t="shared" si="12"/>
        <v>0</v>
      </c>
      <c r="G76" s="23">
        <f t="shared" si="13"/>
        <v>0</v>
      </c>
      <c r="H76" s="24">
        <f t="shared" si="2"/>
        <v>0</v>
      </c>
      <c r="I76" s="24">
        <f t="shared" si="14"/>
        <v>0</v>
      </c>
      <c r="O76" s="25">
        <f t="shared" si="3"/>
        <v>0.1231007313</v>
      </c>
      <c r="P76" s="25">
        <f t="shared" si="15"/>
        <v>311.8520063</v>
      </c>
      <c r="Q76" s="25">
        <f t="shared" si="4"/>
        <v>0.1231007313</v>
      </c>
      <c r="R76" s="25">
        <f t="shared" si="16"/>
        <v>48.63745996</v>
      </c>
      <c r="S76" s="26">
        <f t="shared" si="5"/>
        <v>0</v>
      </c>
      <c r="T76" s="26">
        <f t="shared" si="6"/>
        <v>0</v>
      </c>
      <c r="V76" s="25">
        <f t="shared" si="7"/>
        <v>0.1231007313</v>
      </c>
      <c r="W76" s="25">
        <f t="shared" si="17"/>
        <v>261.329835</v>
      </c>
      <c r="X76" s="25">
        <f t="shared" si="8"/>
        <v>0.1231007313</v>
      </c>
      <c r="Y76" s="25">
        <f t="shared" si="18"/>
        <v>40.75785671</v>
      </c>
      <c r="Z76" s="26">
        <f t="shared" si="9"/>
        <v>0</v>
      </c>
      <c r="AA76" s="26">
        <f t="shared" si="10"/>
        <v>0</v>
      </c>
    </row>
    <row r="77" ht="15.75" customHeight="1">
      <c r="D77" s="21">
        <f t="shared" si="11"/>
        <v>0</v>
      </c>
      <c r="E77" s="22">
        <f t="shared" si="1"/>
        <v>0</v>
      </c>
      <c r="F77" s="32">
        <f t="shared" si="12"/>
        <v>0</v>
      </c>
      <c r="G77" s="23">
        <f t="shared" si="13"/>
        <v>0</v>
      </c>
      <c r="H77" s="24">
        <f t="shared" si="2"/>
        <v>0</v>
      </c>
      <c r="I77" s="24">
        <f t="shared" si="14"/>
        <v>0</v>
      </c>
      <c r="O77" s="25">
        <f t="shared" si="3"/>
        <v>0.1231007313</v>
      </c>
      <c r="P77" s="25">
        <f t="shared" si="15"/>
        <v>350.2412164</v>
      </c>
      <c r="Q77" s="25">
        <f t="shared" si="4"/>
        <v>0.1231007313</v>
      </c>
      <c r="R77" s="25">
        <f t="shared" si="16"/>
        <v>54.62476685</v>
      </c>
      <c r="S77" s="26">
        <f t="shared" si="5"/>
        <v>0</v>
      </c>
      <c r="T77" s="26">
        <f t="shared" si="6"/>
        <v>0</v>
      </c>
      <c r="V77" s="25">
        <f t="shared" si="7"/>
        <v>0.1231007313</v>
      </c>
      <c r="W77" s="25">
        <f t="shared" si="17"/>
        <v>293.4997288</v>
      </c>
      <c r="X77" s="25">
        <f t="shared" si="8"/>
        <v>0.1231007313</v>
      </c>
      <c r="Y77" s="25">
        <f t="shared" si="18"/>
        <v>45.77517867</v>
      </c>
      <c r="Z77" s="26">
        <f t="shared" si="9"/>
        <v>0</v>
      </c>
      <c r="AA77" s="26">
        <f t="shared" si="10"/>
        <v>0</v>
      </c>
    </row>
    <row r="78" ht="15.75" customHeight="1">
      <c r="D78" s="21">
        <f t="shared" si="11"/>
        <v>0</v>
      </c>
      <c r="E78" s="22">
        <f t="shared" si="1"/>
        <v>0</v>
      </c>
      <c r="F78" s="32">
        <f t="shared" si="12"/>
        <v>0</v>
      </c>
      <c r="G78" s="23">
        <f t="shared" si="13"/>
        <v>0</v>
      </c>
      <c r="H78" s="24">
        <f t="shared" si="2"/>
        <v>0</v>
      </c>
      <c r="I78" s="24">
        <f t="shared" si="14"/>
        <v>0</v>
      </c>
      <c r="O78" s="25">
        <f t="shared" si="3"/>
        <v>0.1231007313</v>
      </c>
      <c r="P78" s="25">
        <f t="shared" si="15"/>
        <v>393.3561662</v>
      </c>
      <c r="Q78" s="25">
        <f t="shared" si="4"/>
        <v>0.1231007313</v>
      </c>
      <c r="R78" s="25">
        <f t="shared" si="16"/>
        <v>61.34911559</v>
      </c>
      <c r="S78" s="26">
        <f t="shared" si="5"/>
        <v>0</v>
      </c>
      <c r="T78" s="26">
        <f t="shared" si="6"/>
        <v>0</v>
      </c>
      <c r="V78" s="25">
        <f t="shared" si="7"/>
        <v>0.1231007313</v>
      </c>
      <c r="W78" s="25">
        <f t="shared" si="17"/>
        <v>329.6297601</v>
      </c>
      <c r="X78" s="25">
        <f t="shared" si="8"/>
        <v>0.1231007313</v>
      </c>
      <c r="Y78" s="25">
        <f t="shared" si="18"/>
        <v>51.41013664</v>
      </c>
      <c r="Z78" s="26">
        <f t="shared" si="9"/>
        <v>0</v>
      </c>
      <c r="AA78" s="26">
        <f t="shared" si="10"/>
        <v>0</v>
      </c>
    </row>
    <row r="79" ht="15.75" customHeight="1">
      <c r="D79" s="21">
        <f t="shared" si="11"/>
        <v>0</v>
      </c>
      <c r="E79" s="22">
        <f t="shared" si="1"/>
        <v>0</v>
      </c>
      <c r="F79" s="32">
        <f t="shared" si="12"/>
        <v>0</v>
      </c>
      <c r="G79" s="23">
        <f t="shared" si="13"/>
        <v>0</v>
      </c>
      <c r="H79" s="24">
        <f t="shared" si="2"/>
        <v>0</v>
      </c>
      <c r="I79" s="24">
        <f t="shared" si="14"/>
        <v>0</v>
      </c>
      <c r="O79" s="25">
        <f t="shared" si="3"/>
        <v>0.1231007313</v>
      </c>
      <c r="P79" s="25">
        <f t="shared" si="15"/>
        <v>441.7785979</v>
      </c>
      <c r="Q79" s="25">
        <f t="shared" si="4"/>
        <v>0.1231007313</v>
      </c>
      <c r="R79" s="25">
        <f t="shared" si="16"/>
        <v>68.90123658</v>
      </c>
      <c r="S79" s="26">
        <f t="shared" si="5"/>
        <v>0</v>
      </c>
      <c r="T79" s="26">
        <f t="shared" si="6"/>
        <v>0</v>
      </c>
      <c r="V79" s="25">
        <f t="shared" si="7"/>
        <v>0.1231007313</v>
      </c>
      <c r="W79" s="25">
        <f t="shared" si="17"/>
        <v>370.2074246</v>
      </c>
      <c r="X79" s="25">
        <f t="shared" si="8"/>
        <v>0.1231007313</v>
      </c>
      <c r="Y79" s="25">
        <f t="shared" si="18"/>
        <v>57.73876206</v>
      </c>
      <c r="Z79" s="26">
        <f t="shared" si="9"/>
        <v>0</v>
      </c>
      <c r="AA79" s="26">
        <f t="shared" si="10"/>
        <v>0</v>
      </c>
    </row>
    <row r="80" ht="15.75" customHeight="1">
      <c r="D80" s="21">
        <f t="shared" si="11"/>
        <v>0</v>
      </c>
      <c r="E80" s="22">
        <f t="shared" si="1"/>
        <v>0</v>
      </c>
      <c r="F80" s="32">
        <f t="shared" si="12"/>
        <v>0</v>
      </c>
      <c r="G80" s="23">
        <f t="shared" si="13"/>
        <v>0</v>
      </c>
      <c r="H80" s="24">
        <f t="shared" si="2"/>
        <v>0</v>
      </c>
      <c r="I80" s="24">
        <f t="shared" si="14"/>
        <v>0</v>
      </c>
      <c r="O80" s="25">
        <f t="shared" si="3"/>
        <v>0.1231007313</v>
      </c>
      <c r="P80" s="25">
        <f t="shared" si="15"/>
        <v>496.1618664</v>
      </c>
      <c r="Q80" s="25">
        <f t="shared" si="4"/>
        <v>0.1231007313</v>
      </c>
      <c r="R80" s="25">
        <f t="shared" si="16"/>
        <v>77.38302919</v>
      </c>
      <c r="S80" s="26">
        <f t="shared" si="5"/>
        <v>0</v>
      </c>
      <c r="T80" s="26">
        <f t="shared" si="6"/>
        <v>0</v>
      </c>
      <c r="V80" s="25">
        <f t="shared" si="7"/>
        <v>0.1231007313</v>
      </c>
      <c r="W80" s="25">
        <f t="shared" si="17"/>
        <v>415.7802293</v>
      </c>
      <c r="X80" s="25">
        <f t="shared" si="8"/>
        <v>0.1231007313</v>
      </c>
      <c r="Y80" s="25">
        <f t="shared" si="18"/>
        <v>64.84644589</v>
      </c>
      <c r="Z80" s="26">
        <f t="shared" si="9"/>
        <v>0</v>
      </c>
      <c r="AA80" s="26">
        <f t="shared" si="10"/>
        <v>0</v>
      </c>
    </row>
    <row r="81" ht="15.75" customHeight="1">
      <c r="D81" s="21">
        <f t="shared" si="11"/>
        <v>0</v>
      </c>
      <c r="E81" s="22">
        <f t="shared" si="1"/>
        <v>0</v>
      </c>
      <c r="F81" s="32">
        <f t="shared" si="12"/>
        <v>0</v>
      </c>
      <c r="G81" s="23">
        <f t="shared" si="13"/>
        <v>0</v>
      </c>
      <c r="H81" s="24">
        <f t="shared" si="2"/>
        <v>0</v>
      </c>
      <c r="I81" s="24">
        <f t="shared" si="14"/>
        <v>0</v>
      </c>
      <c r="O81" s="25">
        <f t="shared" si="3"/>
        <v>0.1231007313</v>
      </c>
      <c r="P81" s="25">
        <f t="shared" si="15"/>
        <v>557.2397549</v>
      </c>
      <c r="Q81" s="25">
        <f t="shared" si="4"/>
        <v>0.1231007313</v>
      </c>
      <c r="R81" s="25">
        <f t="shared" si="16"/>
        <v>86.90893667</v>
      </c>
      <c r="S81" s="26">
        <f t="shared" si="5"/>
        <v>0</v>
      </c>
      <c r="T81" s="26">
        <f t="shared" si="6"/>
        <v>0</v>
      </c>
      <c r="V81" s="25">
        <f t="shared" si="7"/>
        <v>0.1231007313</v>
      </c>
      <c r="W81" s="25">
        <f t="shared" si="17"/>
        <v>466.9630795</v>
      </c>
      <c r="X81" s="25">
        <f t="shared" si="8"/>
        <v>0.1231007313</v>
      </c>
      <c r="Y81" s="25">
        <f t="shared" si="18"/>
        <v>72.8290908</v>
      </c>
      <c r="Z81" s="26">
        <f t="shared" si="9"/>
        <v>0</v>
      </c>
      <c r="AA81" s="26">
        <f t="shared" si="10"/>
        <v>0</v>
      </c>
    </row>
    <row r="82" ht="15.75" customHeight="1">
      <c r="D82" s="21">
        <f t="shared" si="11"/>
        <v>0</v>
      </c>
      <c r="E82" s="22">
        <f t="shared" si="1"/>
        <v>0</v>
      </c>
      <c r="F82" s="32">
        <f t="shared" si="12"/>
        <v>0</v>
      </c>
      <c r="G82" s="23">
        <f t="shared" si="13"/>
        <v>0</v>
      </c>
      <c r="H82" s="24">
        <f t="shared" si="2"/>
        <v>0</v>
      </c>
      <c r="I82" s="24">
        <f t="shared" si="14"/>
        <v>0</v>
      </c>
      <c r="O82" s="25">
        <f t="shared" si="3"/>
        <v>0.1231007313</v>
      </c>
      <c r="P82" s="25">
        <f t="shared" si="15"/>
        <v>625.8363762</v>
      </c>
      <c r="Q82" s="25">
        <f t="shared" si="4"/>
        <v>0.1231007313</v>
      </c>
      <c r="R82" s="25">
        <f t="shared" si="16"/>
        <v>97.60749032</v>
      </c>
      <c r="S82" s="26">
        <f t="shared" si="5"/>
        <v>0</v>
      </c>
      <c r="T82" s="26">
        <f t="shared" si="6"/>
        <v>0</v>
      </c>
      <c r="V82" s="25">
        <f t="shared" si="7"/>
        <v>0.1231007313</v>
      </c>
      <c r="W82" s="25">
        <f t="shared" si="17"/>
        <v>524.4465761</v>
      </c>
      <c r="X82" s="25">
        <f t="shared" si="8"/>
        <v>0.1231007313</v>
      </c>
      <c r="Y82" s="25">
        <f t="shared" si="18"/>
        <v>81.79440513</v>
      </c>
      <c r="Z82" s="26">
        <f t="shared" si="9"/>
        <v>0</v>
      </c>
      <c r="AA82" s="26">
        <f t="shared" si="10"/>
        <v>0</v>
      </c>
    </row>
    <row r="83" ht="15.75" customHeight="1">
      <c r="D83" s="21">
        <f t="shared" si="11"/>
        <v>0</v>
      </c>
      <c r="E83" s="22">
        <f t="shared" si="1"/>
        <v>0</v>
      </c>
      <c r="F83" s="32">
        <f t="shared" si="12"/>
        <v>0</v>
      </c>
      <c r="G83" s="23">
        <f t="shared" si="13"/>
        <v>0</v>
      </c>
      <c r="H83" s="24">
        <f t="shared" si="2"/>
        <v>0</v>
      </c>
      <c r="I83" s="24">
        <f t="shared" si="14"/>
        <v>0</v>
      </c>
      <c r="O83" s="25">
        <f t="shared" si="3"/>
        <v>0.1231007313</v>
      </c>
      <c r="P83" s="25">
        <f t="shared" si="15"/>
        <v>702.8772918</v>
      </c>
      <c r="Q83" s="25">
        <f t="shared" si="4"/>
        <v>0.1231007313</v>
      </c>
      <c r="R83" s="25">
        <f t="shared" si="16"/>
        <v>109.6230438</v>
      </c>
      <c r="S83" s="26">
        <f t="shared" si="5"/>
        <v>0</v>
      </c>
      <c r="T83" s="26">
        <f t="shared" si="6"/>
        <v>0</v>
      </c>
      <c r="V83" s="25">
        <f t="shared" si="7"/>
        <v>0.1231007313</v>
      </c>
      <c r="W83" s="25">
        <f t="shared" si="17"/>
        <v>589.0063331</v>
      </c>
      <c r="X83" s="25">
        <f t="shared" si="8"/>
        <v>0.1231007313</v>
      </c>
      <c r="Y83" s="25">
        <f t="shared" si="18"/>
        <v>91.86335621</v>
      </c>
      <c r="Z83" s="26">
        <f t="shared" si="9"/>
        <v>0</v>
      </c>
      <c r="AA83" s="26">
        <f t="shared" si="10"/>
        <v>0</v>
      </c>
    </row>
    <row r="84" ht="15.75" customHeight="1">
      <c r="D84" s="21">
        <f t="shared" si="11"/>
        <v>0</v>
      </c>
      <c r="E84" s="22">
        <f t="shared" si="1"/>
        <v>0</v>
      </c>
      <c r="F84" s="32">
        <f t="shared" si="12"/>
        <v>0</v>
      </c>
      <c r="G84" s="23">
        <f t="shared" si="13"/>
        <v>0</v>
      </c>
      <c r="H84" s="24">
        <f t="shared" si="2"/>
        <v>0</v>
      </c>
      <c r="I84" s="24">
        <f t="shared" si="14"/>
        <v>0</v>
      </c>
      <c r="O84" s="25">
        <f t="shared" si="3"/>
        <v>0.1231007313</v>
      </c>
      <c r="P84" s="25">
        <f t="shared" si="15"/>
        <v>789.4020004</v>
      </c>
      <c r="Q84" s="25">
        <f t="shared" si="4"/>
        <v>0.1231007313</v>
      </c>
      <c r="R84" s="25">
        <f t="shared" si="16"/>
        <v>123.1177206</v>
      </c>
      <c r="S84" s="26">
        <f t="shared" si="5"/>
        <v>0</v>
      </c>
      <c r="T84" s="26">
        <f t="shared" si="6"/>
        <v>0</v>
      </c>
      <c r="V84" s="25">
        <f t="shared" si="7"/>
        <v>0.1231007313</v>
      </c>
      <c r="W84" s="25">
        <f t="shared" si="17"/>
        <v>661.5134434</v>
      </c>
      <c r="X84" s="25">
        <f t="shared" si="8"/>
        <v>0.1231007313</v>
      </c>
      <c r="Y84" s="25">
        <f t="shared" si="18"/>
        <v>103.1718025</v>
      </c>
      <c r="Z84" s="26">
        <f t="shared" si="9"/>
        <v>0</v>
      </c>
      <c r="AA84" s="26">
        <f t="shared" si="10"/>
        <v>0</v>
      </c>
    </row>
    <row r="85" ht="15.75" customHeight="1">
      <c r="D85" s="21">
        <f t="shared" si="11"/>
        <v>0</v>
      </c>
      <c r="E85" s="22">
        <f t="shared" si="1"/>
        <v>0</v>
      </c>
      <c r="F85" s="32">
        <f t="shared" si="12"/>
        <v>0</v>
      </c>
      <c r="G85" s="23">
        <f t="shared" si="13"/>
        <v>0</v>
      </c>
      <c r="H85" s="24">
        <f t="shared" si="2"/>
        <v>0</v>
      </c>
      <c r="I85" s="24">
        <f t="shared" si="14"/>
        <v>0</v>
      </c>
      <c r="O85" s="25">
        <f t="shared" si="3"/>
        <v>0.1231007313</v>
      </c>
      <c r="P85" s="25">
        <f t="shared" si="15"/>
        <v>886.5779639</v>
      </c>
      <c r="Q85" s="25">
        <f t="shared" si="4"/>
        <v>0.1231007313</v>
      </c>
      <c r="R85" s="25">
        <f t="shared" si="16"/>
        <v>138.273602</v>
      </c>
      <c r="S85" s="26">
        <f t="shared" si="5"/>
        <v>0</v>
      </c>
      <c r="T85" s="26">
        <f t="shared" si="6"/>
        <v>0</v>
      </c>
      <c r="V85" s="25">
        <f t="shared" si="7"/>
        <v>0.1231007313</v>
      </c>
      <c r="W85" s="25">
        <f t="shared" si="17"/>
        <v>742.9462321</v>
      </c>
      <c r="X85" s="25">
        <f t="shared" si="8"/>
        <v>0.1231007313</v>
      </c>
      <c r="Y85" s="25">
        <f t="shared" si="18"/>
        <v>115.8723269</v>
      </c>
      <c r="Z85" s="26">
        <f t="shared" si="9"/>
        <v>0</v>
      </c>
      <c r="AA85" s="26">
        <f t="shared" si="10"/>
        <v>0</v>
      </c>
    </row>
    <row r="86" ht="15.75" customHeight="1">
      <c r="D86" s="21">
        <f t="shared" si="11"/>
        <v>0</v>
      </c>
      <c r="E86" s="22">
        <f t="shared" si="1"/>
        <v>0</v>
      </c>
      <c r="F86" s="32">
        <f t="shared" si="12"/>
        <v>0</v>
      </c>
      <c r="G86" s="23">
        <f t="shared" si="13"/>
        <v>0</v>
      </c>
      <c r="H86" s="24">
        <f t="shared" si="2"/>
        <v>0</v>
      </c>
      <c r="I86" s="24">
        <f t="shared" si="14"/>
        <v>0</v>
      </c>
      <c r="O86" s="25">
        <f t="shared" si="3"/>
        <v>0.1231007313</v>
      </c>
      <c r="P86" s="25">
        <f t="shared" si="15"/>
        <v>995.7163596</v>
      </c>
      <c r="Q86" s="25">
        <f t="shared" si="4"/>
        <v>0.1231007313</v>
      </c>
      <c r="R86" s="25">
        <f t="shared" si="16"/>
        <v>155.2951836</v>
      </c>
      <c r="S86" s="26">
        <f t="shared" si="5"/>
        <v>0</v>
      </c>
      <c r="T86" s="26">
        <f t="shared" si="6"/>
        <v>0</v>
      </c>
      <c r="V86" s="25">
        <f t="shared" si="7"/>
        <v>0.1231007313</v>
      </c>
      <c r="W86" s="25">
        <f t="shared" si="17"/>
        <v>834.4034565</v>
      </c>
      <c r="X86" s="25">
        <f t="shared" si="8"/>
        <v>0.1231007313</v>
      </c>
      <c r="Y86" s="25">
        <f t="shared" si="18"/>
        <v>130.136295</v>
      </c>
      <c r="Z86" s="26">
        <f t="shared" si="9"/>
        <v>0</v>
      </c>
      <c r="AA86" s="26">
        <f t="shared" si="10"/>
        <v>0</v>
      </c>
    </row>
    <row r="87" ht="15.75" customHeight="1">
      <c r="D87" s="21">
        <f t="shared" si="11"/>
        <v>0</v>
      </c>
      <c r="E87" s="22">
        <f t="shared" si="1"/>
        <v>0</v>
      </c>
      <c r="F87" s="32">
        <f t="shared" si="12"/>
        <v>0</v>
      </c>
      <c r="G87" s="23">
        <f t="shared" si="13"/>
        <v>0</v>
      </c>
      <c r="H87" s="24">
        <f t="shared" si="2"/>
        <v>0</v>
      </c>
      <c r="I87" s="24">
        <f t="shared" si="14"/>
        <v>0</v>
      </c>
      <c r="O87" s="25">
        <f t="shared" si="3"/>
        <v>0.1231007313</v>
      </c>
      <c r="P87" s="25">
        <f t="shared" si="15"/>
        <v>1118.289772</v>
      </c>
      <c r="Q87" s="25">
        <f t="shared" si="4"/>
        <v>0.1231007313</v>
      </c>
      <c r="R87" s="25">
        <f t="shared" si="16"/>
        <v>174.4121342</v>
      </c>
      <c r="S87" s="26">
        <f t="shared" si="5"/>
        <v>0</v>
      </c>
      <c r="T87" s="26">
        <f t="shared" si="6"/>
        <v>0</v>
      </c>
      <c r="V87" s="25">
        <f t="shared" si="7"/>
        <v>0.1231007313</v>
      </c>
      <c r="W87" s="25">
        <f t="shared" si="17"/>
        <v>937.1191322</v>
      </c>
      <c r="X87" s="25">
        <f t="shared" si="8"/>
        <v>0.1231007313</v>
      </c>
      <c r="Y87" s="25">
        <f t="shared" si="18"/>
        <v>146.1561681</v>
      </c>
      <c r="Z87" s="26">
        <f t="shared" si="9"/>
        <v>0</v>
      </c>
      <c r="AA87" s="26">
        <f t="shared" si="10"/>
        <v>0</v>
      </c>
    </row>
    <row r="88" ht="15.75" customHeight="1">
      <c r="D88" s="21">
        <f t="shared" si="11"/>
        <v>0</v>
      </c>
      <c r="E88" s="22">
        <f t="shared" si="1"/>
        <v>0</v>
      </c>
      <c r="F88" s="32">
        <f t="shared" si="12"/>
        <v>0</v>
      </c>
      <c r="G88" s="23">
        <f t="shared" si="13"/>
        <v>0</v>
      </c>
      <c r="H88" s="24">
        <f t="shared" si="2"/>
        <v>0</v>
      </c>
      <c r="I88" s="24">
        <f t="shared" si="14"/>
        <v>0</v>
      </c>
      <c r="O88" s="25">
        <f t="shared" si="3"/>
        <v>0.1231007313</v>
      </c>
      <c r="P88" s="25">
        <f t="shared" si="15"/>
        <v>1255.95206</v>
      </c>
      <c r="Q88" s="25">
        <f t="shared" si="4"/>
        <v>0.1231007313</v>
      </c>
      <c r="R88" s="25">
        <f t="shared" si="16"/>
        <v>195.8823955</v>
      </c>
      <c r="S88" s="26">
        <f t="shared" si="5"/>
        <v>0</v>
      </c>
      <c r="T88" s="26">
        <f t="shared" si="6"/>
        <v>0</v>
      </c>
      <c r="V88" s="25">
        <f t="shared" si="7"/>
        <v>0.1231007313</v>
      </c>
      <c r="W88" s="25">
        <f t="shared" si="17"/>
        <v>1052.479183</v>
      </c>
      <c r="X88" s="25">
        <f t="shared" si="8"/>
        <v>0.1231007313</v>
      </c>
      <c r="Y88" s="25">
        <f t="shared" si="18"/>
        <v>164.1480993</v>
      </c>
      <c r="Z88" s="26">
        <f t="shared" si="9"/>
        <v>0</v>
      </c>
      <c r="AA88" s="26">
        <f t="shared" si="10"/>
        <v>0</v>
      </c>
    </row>
    <row r="89" ht="15.75" customHeight="1">
      <c r="D89" s="21">
        <f t="shared" si="11"/>
        <v>0</v>
      </c>
      <c r="E89" s="22">
        <f t="shared" si="1"/>
        <v>0</v>
      </c>
      <c r="F89" s="32">
        <f t="shared" si="12"/>
        <v>0</v>
      </c>
      <c r="G89" s="23">
        <f t="shared" si="13"/>
        <v>0</v>
      </c>
      <c r="H89" s="24">
        <f t="shared" si="2"/>
        <v>0</v>
      </c>
      <c r="I89" s="24">
        <f t="shared" si="14"/>
        <v>0</v>
      </c>
      <c r="O89" s="25">
        <f t="shared" si="3"/>
        <v>0.1231007313</v>
      </c>
      <c r="P89" s="25">
        <f t="shared" si="15"/>
        <v>1410.560677</v>
      </c>
      <c r="Q89" s="25">
        <f t="shared" si="4"/>
        <v>0.1231007313</v>
      </c>
      <c r="R89" s="25">
        <f t="shared" si="16"/>
        <v>219.9956616</v>
      </c>
      <c r="S89" s="26">
        <f t="shared" si="5"/>
        <v>0</v>
      </c>
      <c r="T89" s="26">
        <f t="shared" si="6"/>
        <v>0</v>
      </c>
      <c r="V89" s="25">
        <f t="shared" si="7"/>
        <v>0.1231007313</v>
      </c>
      <c r="W89" s="25">
        <f t="shared" si="17"/>
        <v>1182.04014</v>
      </c>
      <c r="X89" s="25">
        <f t="shared" si="8"/>
        <v>0.1231007313</v>
      </c>
      <c r="Y89" s="25">
        <f t="shared" si="18"/>
        <v>184.3548504</v>
      </c>
      <c r="Z89" s="26">
        <f t="shared" si="9"/>
        <v>0</v>
      </c>
      <c r="AA89" s="26">
        <f t="shared" si="10"/>
        <v>0</v>
      </c>
    </row>
    <row r="90" ht="15.75" customHeight="1">
      <c r="D90" s="21">
        <f t="shared" si="11"/>
        <v>0</v>
      </c>
      <c r="E90" s="22">
        <f t="shared" si="1"/>
        <v>0</v>
      </c>
      <c r="F90" s="32">
        <f t="shared" si="12"/>
        <v>0</v>
      </c>
      <c r="G90" s="23">
        <f t="shared" si="13"/>
        <v>0</v>
      </c>
      <c r="H90" s="24">
        <f t="shared" si="2"/>
        <v>0</v>
      </c>
      <c r="I90" s="24">
        <f t="shared" si="14"/>
        <v>0</v>
      </c>
      <c r="O90" s="25">
        <f t="shared" si="3"/>
        <v>0.1231007313</v>
      </c>
      <c r="P90" s="25">
        <f t="shared" si="15"/>
        <v>1584.201728</v>
      </c>
      <c r="Q90" s="25">
        <f t="shared" si="4"/>
        <v>0.1231007313</v>
      </c>
      <c r="R90" s="25">
        <f t="shared" si="16"/>
        <v>247.0772884</v>
      </c>
      <c r="S90" s="26">
        <f t="shared" si="5"/>
        <v>0</v>
      </c>
      <c r="T90" s="26">
        <f t="shared" si="6"/>
        <v>0</v>
      </c>
      <c r="V90" s="25">
        <f t="shared" si="7"/>
        <v>0.1231007313</v>
      </c>
      <c r="W90" s="25">
        <f t="shared" si="17"/>
        <v>1327.550145</v>
      </c>
      <c r="X90" s="25">
        <f t="shared" si="8"/>
        <v>0.1231007313</v>
      </c>
      <c r="Y90" s="25">
        <f t="shared" si="18"/>
        <v>207.0490673</v>
      </c>
      <c r="Z90" s="26">
        <f t="shared" si="9"/>
        <v>0</v>
      </c>
      <c r="AA90" s="26">
        <f t="shared" si="10"/>
        <v>0</v>
      </c>
    </row>
    <row r="91" ht="15.75" customHeight="1">
      <c r="D91" s="21">
        <f t="shared" si="11"/>
        <v>0</v>
      </c>
      <c r="E91" s="22">
        <f t="shared" si="1"/>
        <v>0</v>
      </c>
      <c r="F91" s="32">
        <f t="shared" si="12"/>
        <v>0</v>
      </c>
      <c r="G91" s="23">
        <f t="shared" si="13"/>
        <v>0</v>
      </c>
      <c r="H91" s="24">
        <f t="shared" si="2"/>
        <v>0</v>
      </c>
      <c r="I91" s="24">
        <f t="shared" si="14"/>
        <v>0</v>
      </c>
      <c r="O91" s="25">
        <f t="shared" si="3"/>
        <v>0.1231007313</v>
      </c>
      <c r="P91" s="25">
        <f t="shared" si="15"/>
        <v>1779.218119</v>
      </c>
      <c r="Q91" s="25">
        <f t="shared" si="4"/>
        <v>0.1231007313</v>
      </c>
      <c r="R91" s="25">
        <f t="shared" si="16"/>
        <v>277.4926833</v>
      </c>
      <c r="S91" s="26">
        <f t="shared" si="5"/>
        <v>0</v>
      </c>
      <c r="T91" s="26">
        <f t="shared" si="6"/>
        <v>0</v>
      </c>
      <c r="V91" s="25">
        <f t="shared" si="7"/>
        <v>0.1231007313</v>
      </c>
      <c r="W91" s="25">
        <f t="shared" si="17"/>
        <v>1490.972539</v>
      </c>
      <c r="X91" s="25">
        <f t="shared" si="8"/>
        <v>0.1231007313</v>
      </c>
      <c r="Y91" s="25">
        <f t="shared" si="18"/>
        <v>232.5369588</v>
      </c>
      <c r="Z91" s="26">
        <f t="shared" si="9"/>
        <v>0</v>
      </c>
      <c r="AA91" s="26">
        <f t="shared" si="10"/>
        <v>0</v>
      </c>
    </row>
    <row r="92" ht="15.75" customHeight="1">
      <c r="D92" s="21">
        <f t="shared" si="11"/>
        <v>0</v>
      </c>
      <c r="E92" s="22">
        <f t="shared" si="1"/>
        <v>0</v>
      </c>
      <c r="F92" s="32">
        <f t="shared" si="12"/>
        <v>0</v>
      </c>
      <c r="G92" s="23">
        <f t="shared" si="13"/>
        <v>0</v>
      </c>
      <c r="H92" s="24">
        <f t="shared" si="2"/>
        <v>0</v>
      </c>
      <c r="I92" s="24">
        <f t="shared" si="14"/>
        <v>0</v>
      </c>
      <c r="O92" s="25">
        <f t="shared" si="3"/>
        <v>0.1231007313</v>
      </c>
      <c r="P92" s="25">
        <f t="shared" si="15"/>
        <v>1998.241171</v>
      </c>
      <c r="Q92" s="25">
        <f t="shared" si="4"/>
        <v>0.1231007313</v>
      </c>
      <c r="R92" s="25">
        <f t="shared" si="16"/>
        <v>311.6522356</v>
      </c>
      <c r="S92" s="26">
        <f t="shared" si="5"/>
        <v>0</v>
      </c>
      <c r="T92" s="26">
        <f t="shared" si="6"/>
        <v>0</v>
      </c>
      <c r="V92" s="25">
        <f t="shared" si="7"/>
        <v>0.1231007313</v>
      </c>
      <c r="W92" s="25">
        <f t="shared" si="17"/>
        <v>1674.512349</v>
      </c>
      <c r="X92" s="25">
        <f t="shared" si="8"/>
        <v>0.1231007313</v>
      </c>
      <c r="Y92" s="25">
        <f t="shared" si="18"/>
        <v>261.1624285</v>
      </c>
      <c r="Z92" s="26">
        <f t="shared" si="9"/>
        <v>0</v>
      </c>
      <c r="AA92" s="26">
        <f t="shared" si="10"/>
        <v>0</v>
      </c>
    </row>
    <row r="93" ht="15.75" customHeight="1">
      <c r="D93" s="21">
        <f t="shared" si="11"/>
        <v>0</v>
      </c>
      <c r="E93" s="22">
        <f t="shared" si="1"/>
        <v>0</v>
      </c>
      <c r="F93" s="32">
        <f t="shared" si="12"/>
        <v>0</v>
      </c>
      <c r="G93" s="23">
        <f t="shared" si="13"/>
        <v>0</v>
      </c>
      <c r="H93" s="24">
        <f t="shared" si="2"/>
        <v>0</v>
      </c>
      <c r="I93" s="24">
        <f t="shared" si="14"/>
        <v>0</v>
      </c>
      <c r="O93" s="25">
        <f t="shared" si="3"/>
        <v>0.1231007313</v>
      </c>
      <c r="P93" s="25">
        <f t="shared" si="15"/>
        <v>2244.22612</v>
      </c>
      <c r="Q93" s="25">
        <f t="shared" si="4"/>
        <v>0.1231007313</v>
      </c>
      <c r="R93" s="25">
        <f t="shared" si="16"/>
        <v>350.0168536</v>
      </c>
      <c r="S93" s="26">
        <f t="shared" si="5"/>
        <v>0</v>
      </c>
      <c r="T93" s="26">
        <f t="shared" si="6"/>
        <v>0</v>
      </c>
      <c r="V93" s="25">
        <f t="shared" si="7"/>
        <v>0.1231007313</v>
      </c>
      <c r="W93" s="25">
        <f t="shared" si="17"/>
        <v>1880.646043</v>
      </c>
      <c r="X93" s="25">
        <f t="shared" si="8"/>
        <v>0.1231007313</v>
      </c>
      <c r="Y93" s="25">
        <f t="shared" si="18"/>
        <v>293.3117144</v>
      </c>
      <c r="Z93" s="26">
        <f t="shared" si="9"/>
        <v>0</v>
      </c>
      <c r="AA93" s="26">
        <f t="shared" si="10"/>
        <v>0</v>
      </c>
    </row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</sheetData>
  <hyperlinks>
    <hyperlink r:id="rId1" ref="A1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2025-09-15T22:31:02Z</dcterms:created>
  <dc:creator>Choi, James</dc:creator>
</cp:coreProperties>
</file>